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155" firstSheet="1" activeTab="1"/>
  </bookViews>
  <sheets>
    <sheet name="PD" sheetId="1" r:id="rId1"/>
    <sheet name="Sheet1" sheetId="4" r:id="rId2"/>
    <sheet name="Map" sheetId="3" r:id="rId3"/>
  </sheets>
  <calcPr calcId="145621" concurrentCalc="0"/>
</workbook>
</file>

<file path=xl/calcChain.xml><?xml version="1.0" encoding="utf-8"?>
<calcChain xmlns="http://schemas.openxmlformats.org/spreadsheetml/2006/main">
  <c r="E14" i="4" l="1"/>
  <c r="E15" i="4"/>
  <c r="E16" i="4"/>
  <c r="E18" i="4"/>
  <c r="C9" i="4"/>
  <c r="C10" i="4"/>
  <c r="C11" i="4"/>
  <c r="C12" i="4"/>
  <c r="C13" i="4"/>
  <c r="C8" i="4"/>
  <c r="B14" i="4"/>
  <c r="C17" i="4"/>
  <c r="C18" i="4"/>
  <c r="B18" i="4"/>
  <c r="Q9" i="1"/>
  <c r="T9" i="1"/>
  <c r="Q10" i="1"/>
  <c r="T10" i="1"/>
  <c r="P14" i="1"/>
  <c r="Q11" i="1"/>
  <c r="T11" i="1"/>
  <c r="Q12" i="1"/>
  <c r="T12" i="1"/>
  <c r="Q13" i="1"/>
  <c r="T13" i="1"/>
  <c r="Q15" i="1"/>
  <c r="T15" i="1"/>
  <c r="Q8" i="1"/>
  <c r="T8" i="1"/>
  <c r="Q17" i="1"/>
  <c r="Q14" i="1"/>
  <c r="T14" i="1"/>
  <c r="P18" i="1"/>
  <c r="Q18" i="1"/>
</calcChain>
</file>

<file path=xl/comments1.xml><?xml version="1.0" encoding="utf-8"?>
<comments xmlns="http://schemas.openxmlformats.org/spreadsheetml/2006/main">
  <authors>
    <author>Author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minus 4 regions undertaking IRS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LLIN will be distributed in the region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1"/>
            <rFont val="Tahoma"/>
            <family val="2"/>
          </rPr>
          <t>MINUS 4 REGIONS WITH IRS</t>
        </r>
      </text>
    </comment>
    <comment ref="A17" authorId="0">
      <text>
        <r>
          <rPr>
            <sz val="9"/>
            <color indexed="81"/>
            <rFont val="Tahoma"/>
            <family val="2"/>
          </rPr>
          <t>NO DISTRIBUTION IN REGION COS OF IRS</t>
        </r>
      </text>
    </comment>
  </commentList>
</comments>
</file>

<file path=xl/sharedStrings.xml><?xml version="1.0" encoding="utf-8"?>
<sst xmlns="http://schemas.openxmlformats.org/spreadsheetml/2006/main" count="102" uniqueCount="42">
  <si>
    <t>Table 1</t>
  </si>
  <si>
    <t xml:space="preserve">2014/2015 LONG LASTING INSECTICIDE NET (LLIN) DISTRIBUTION PLAN </t>
  </si>
  <si>
    <t>MASS POINT DISTRIBUTION CAMPAIGNS</t>
  </si>
  <si>
    <t>NO</t>
  </si>
  <si>
    <t>REGION</t>
  </si>
  <si>
    <t>2015 Estimated Population</t>
  </si>
  <si>
    <t>Estimated LLIN need</t>
  </si>
  <si>
    <t xml:space="preserve">Comments </t>
  </si>
  <si>
    <t xml:space="preserve">NOV 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</si>
  <si>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</si>
  <si>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</si>
  <si>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</si>
  <si>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</si>
  <si>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</si>
  <si>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</si>
  <si>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</si>
  <si>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</si>
  <si>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</si>
  <si>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</si>
  <si>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</si>
  <si>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</si>
  <si>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VOLTA</t>
  </si>
  <si>
    <t>Distribution Completed</t>
  </si>
  <si>
    <t>EASTERN</t>
  </si>
  <si>
    <t>BRONG AHAFO</t>
  </si>
  <si>
    <t>Distribution Confirmed</t>
  </si>
  <si>
    <t>WESTERN</t>
  </si>
  <si>
    <t>CENTRAL</t>
  </si>
  <si>
    <t>Pending</t>
  </si>
  <si>
    <t>ASHANTI</t>
  </si>
  <si>
    <t>NORTHERN</t>
  </si>
  <si>
    <t>UPPER EAST</t>
  </si>
  <si>
    <t>GT. ACCRA</t>
  </si>
  <si>
    <t>Population to be covered to be estimated</t>
  </si>
  <si>
    <t>UPPER WEST</t>
  </si>
  <si>
    <t>No Distribution</t>
  </si>
  <si>
    <t>TOTAL</t>
  </si>
  <si>
    <t>2016 Estimated Population</t>
  </si>
  <si>
    <t>-</t>
  </si>
  <si>
    <t>LONG LASTING INSECTICIDE NET (LLIN) DISTRIBUTION PLAN (2014/2015/2016)</t>
  </si>
  <si>
    <t>2015 Estimated LLIN need</t>
  </si>
  <si>
    <t>2016 Estimated LLIN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</si>
</sst>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3" fontId="0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0" fillId="2" borderId="1" xfId="0" applyFill="1" applyBorder="1"/>
    <xf numFmtId="164" fontId="3" fillId="3" borderId="1" xfId="1" applyNumberFormat="1" applyFont="1" applyFill="1" applyBorder="1" applyAlignment="1">
      <alignment horizontal="center"/>
    </xf>
    <xf numFmtId="0" fontId="4" fillId="0" borderId="1" xfId="0" applyFont="1" applyFill="1" applyBorder="1"/>
    <xf numFmtId="164" fontId="4" fillId="3" borderId="1" xfId="1" applyNumberFormat="1" applyFont="1" applyFill="1" applyBorder="1" applyAlignment="1">
      <alignment horizontal="center"/>
    </xf>
    <xf numFmtId="3" fontId="4" fillId="0" borderId="1" xfId="0" applyNumberFormat="1" applyFont="1" applyBorder="1"/>
    <xf numFmtId="164" fontId="3" fillId="3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wrapText="1"/>
    </xf>
    <xf numFmtId="0" fontId="0" fillId="3" borderId="1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5" fillId="0" borderId="1" xfId="0" applyFont="1" applyFill="1" applyBorder="1"/>
    <xf numFmtId="0" fontId="0" fillId="4" borderId="1" xfId="0" applyFill="1" applyBorder="1"/>
    <xf numFmtId="3" fontId="0" fillId="4" borderId="1" xfId="0" applyNumberFormat="1" applyFont="1" applyFill="1" applyBorder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0" fillId="3" borderId="0" xfId="0" applyFill="1"/>
    <xf numFmtId="0" fontId="5" fillId="3" borderId="1" xfId="0" applyFont="1" applyFill="1" applyBorder="1"/>
    <xf numFmtId="0" fontId="6" fillId="0" borderId="5" xfId="0" applyFont="1" applyBorder="1"/>
    <xf numFmtId="0" fontId="0" fillId="0" borderId="5" xfId="0" applyBorder="1"/>
    <xf numFmtId="0" fontId="0" fillId="2" borderId="5" xfId="0" applyFill="1" applyBorder="1"/>
    <xf numFmtId="0" fontId="6" fillId="0" borderId="4" xfId="0" applyFont="1" applyBorder="1"/>
    <xf numFmtId="0" fontId="0" fillId="0" borderId="4" xfId="0" applyBorder="1"/>
    <xf numFmtId="0" fontId="4" fillId="0" borderId="4" xfId="0" applyFont="1" applyBorder="1"/>
    <xf numFmtId="0" fontId="0" fillId="2" borderId="4" xfId="0" applyFill="1" applyBorder="1"/>
    <xf numFmtId="0" fontId="11" fillId="0" borderId="4" xfId="0" applyFont="1" applyBorder="1"/>
    <xf numFmtId="0" fontId="0" fillId="5" borderId="5" xfId="0" applyFill="1" applyBorder="1"/>
    <xf numFmtId="0" fontId="0" fillId="5" borderId="4" xfId="0" applyFill="1" applyBorder="1"/>
    <xf numFmtId="0" fontId="0" fillId="0" borderId="8" xfId="0" applyBorder="1"/>
    <xf numFmtId="0" fontId="0" fillId="0" borderId="2" xfId="0" applyBorder="1"/>
    <xf numFmtId="0" fontId="4" fillId="0" borderId="9" xfId="0" applyFont="1" applyBorder="1"/>
    <xf numFmtId="0" fontId="4" fillId="0" borderId="10" xfId="0" applyFont="1" applyBorder="1"/>
    <xf numFmtId="0" fontId="4" fillId="0" borderId="3" xfId="0" applyFont="1" applyBorder="1"/>
    <xf numFmtId="0" fontId="0" fillId="5" borderId="0" xfId="0" applyFill="1" applyBorder="1"/>
    <xf numFmtId="3" fontId="12" fillId="0" borderId="1" xfId="0" applyNumberFormat="1" applyFont="1" applyBorder="1" applyAlignment="1">
      <alignment horizontal="right" wrapText="1"/>
    </xf>
    <xf numFmtId="0" fontId="0" fillId="0" borderId="11" xfId="0" applyBorder="1"/>
    <xf numFmtId="0" fontId="0" fillId="5" borderId="11" xfId="0" applyFill="1" applyBorder="1"/>
    <xf numFmtId="0" fontId="4" fillId="0" borderId="6" xfId="0" applyFont="1" applyBorder="1"/>
    <xf numFmtId="0" fontId="0" fillId="0" borderId="7" xfId="0" applyBorder="1"/>
    <xf numFmtId="0" fontId="0" fillId="0" borderId="12" xfId="0" applyBorder="1"/>
    <xf numFmtId="0" fontId="0" fillId="5" borderId="13" xfId="0" applyFill="1" applyBorder="1"/>
    <xf numFmtId="164" fontId="13" fillId="3" borderId="1" xfId="1" applyNumberFormat="1" applyFont="1" applyFill="1" applyBorder="1" applyAlignment="1">
      <alignment horizontal="center"/>
    </xf>
    <xf numFmtId="3" fontId="13" fillId="0" borderId="1" xfId="0" applyNumberFormat="1" applyFont="1" applyBorder="1"/>
    <xf numFmtId="3" fontId="13" fillId="0" borderId="7" xfId="0" applyNumberFormat="1" applyFont="1" applyBorder="1" applyAlignment="1">
      <alignment horizontal="center"/>
    </xf>
    <xf numFmtId="3" fontId="13" fillId="3" borderId="7" xfId="0" applyNumberFormat="1" applyFont="1" applyFill="1" applyBorder="1"/>
    <xf numFmtId="3" fontId="13" fillId="0" borderId="7" xfId="0" applyNumberFormat="1" applyFont="1" applyBorder="1" applyAlignment="1">
      <alignment horizontal="right" wrapText="1"/>
    </xf>
    <xf numFmtId="164" fontId="13" fillId="3" borderId="1" xfId="1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164" fontId="11" fillId="3" borderId="1" xfId="1" applyNumberFormat="1" applyFont="1" applyFill="1" applyBorder="1" applyAlignment="1">
      <alignment horizontal="center"/>
    </xf>
    <xf numFmtId="3" fontId="11" fillId="0" borderId="1" xfId="0" applyNumberFormat="1" applyFont="1" applyBorder="1"/>
    <xf numFmtId="3" fontId="11" fillId="0" borderId="14" xfId="0" applyNumberFormat="1" applyFont="1" applyBorder="1"/>
    <xf numFmtId="3" fontId="13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9</xdr:col>
      <xdr:colOff>352425</xdr:colOff>
      <xdr:row>33</xdr:row>
      <xdr:rowOff>114300</xdr:rowOff>
    </xdr:to>
    <xdr:pic>
      <xdr:nvPicPr>
        <xdr:cNvPr id="3074" name="Picture 1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0"/>
          <a:ext cx="4010025" cy="601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"/>
  <sheetViews>
    <sheetView topLeftCell="A6" zoomScale="75" zoomScaleNormal="75" zoomScaleSheetLayoutView="75" workbookViewId="0">
      <selection activeCell="A6" sqref="A1:XFD1048576"/>
    </sheetView>
  </sheetViews>
  <sheetFormatPr defaultRowHeight="15" x14ac:dyDescent="0.25"/>
  <cols>
    <col min="1" max="1" width="4.85546875" customWidth="1"/>
    <col min="2" max="2" width="21.85546875" customWidth="1"/>
    <col min="3" max="3" width="7.140625" customWidth="1"/>
    <col min="4" max="15" width="5.7109375" customWidth="1"/>
    <col min="16" max="16" width="16.7109375" customWidth="1"/>
    <col min="17" max="17" width="17.85546875" customWidth="1"/>
    <col min="18" max="18" width="19.140625" style="15" customWidth="1"/>
    <col min="19" max="19" width="0.85546875" customWidth="1"/>
    <col min="20" max="20" width="11.5703125" bestFit="1" customWidth="1"/>
  </cols>
  <sheetData>
    <row r="1" spans="1:20" ht="21" x14ac:dyDescent="0.35">
      <c r="B1" s="19" t="s">
        <v>0</v>
      </c>
      <c r="G1" s="15"/>
    </row>
    <row r="2" spans="1:20" x14ac:dyDescent="0.25">
      <c r="B2" s="1"/>
      <c r="G2" s="15"/>
    </row>
    <row r="3" spans="1:20" s="18" customFormat="1" ht="23.25" x14ac:dyDescent="0.3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0" ht="23.25" x14ac:dyDescent="0.3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20" x14ac:dyDescent="0.25">
      <c r="B5" s="14"/>
      <c r="C5" s="14"/>
      <c r="D5" s="14"/>
      <c r="E5" s="14"/>
      <c r="F5" s="14"/>
      <c r="G5" s="14"/>
    </row>
    <row r="6" spans="1:20" ht="30" customHeight="1" x14ac:dyDescent="0.25">
      <c r="A6" s="67" t="s">
        <v>3</v>
      </c>
      <c r="B6" s="64" t="s">
        <v>4</v>
      </c>
      <c r="C6" s="3">
        <v>2014</v>
      </c>
      <c r="D6" s="68">
        <v>2015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 t="s">
        <v>5</v>
      </c>
      <c r="Q6" s="69" t="s">
        <v>6</v>
      </c>
      <c r="R6" s="71" t="s">
        <v>7</v>
      </c>
    </row>
    <row r="7" spans="1:20" ht="23.25" customHeight="1" x14ac:dyDescent="0.25">
      <c r="A7" s="67"/>
      <c r="B7" s="64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70"/>
      <c r="Q7" s="70"/>
      <c r="R7" s="71"/>
    </row>
    <row r="8" spans="1:20" ht="38.1" customHeight="1" x14ac:dyDescent="0.25">
      <c r="A8" s="17">
        <v>1</v>
      </c>
      <c r="B8" s="3" t="s">
        <v>21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>
        <v>2384939.729469202</v>
      </c>
      <c r="Q8" s="2">
        <f>P8/1.8</f>
        <v>1324966.5163717789</v>
      </c>
      <c r="R8" s="20" t="s">
        <v>22</v>
      </c>
      <c r="T8">
        <f>P8/Q8</f>
        <v>1.8</v>
      </c>
    </row>
    <row r="9" spans="1:20" ht="38.1" customHeight="1" x14ac:dyDescent="0.25">
      <c r="A9" s="17">
        <v>2</v>
      </c>
      <c r="B9" s="3" t="s">
        <v>23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>
        <v>2907214.7832692931</v>
      </c>
      <c r="Q9" s="2">
        <f t="shared" ref="Q9:Q17" si="0">P9/1.8</f>
        <v>1615119.3240384962</v>
      </c>
      <c r="R9" s="20" t="s">
        <v>22</v>
      </c>
      <c r="T9">
        <f t="shared" ref="T9:T15" si="1">P9/Q9</f>
        <v>1.8</v>
      </c>
    </row>
    <row r="10" spans="1:20" ht="38.1" customHeight="1" x14ac:dyDescent="0.25">
      <c r="A10" s="17">
        <v>3</v>
      </c>
      <c r="B10" s="3" t="s">
        <v>24</v>
      </c>
      <c r="C10" s="4"/>
      <c r="D10" s="4"/>
      <c r="E10" s="21"/>
      <c r="F10" s="5"/>
      <c r="G10" s="4"/>
      <c r="H10" s="4"/>
      <c r="I10" s="4"/>
      <c r="J10" s="4"/>
      <c r="K10" s="4"/>
      <c r="L10" s="4"/>
      <c r="M10" s="4"/>
      <c r="N10" s="4"/>
      <c r="O10" s="4"/>
      <c r="P10" s="6">
        <v>2576625.0799079644</v>
      </c>
      <c r="Q10" s="2">
        <f>P10/1.8</f>
        <v>1431458.3777266468</v>
      </c>
      <c r="R10" s="20" t="s">
        <v>25</v>
      </c>
      <c r="T10">
        <f t="shared" si="1"/>
        <v>1.8</v>
      </c>
    </row>
    <row r="11" spans="1:20" ht="38.1" customHeight="1" x14ac:dyDescent="0.25">
      <c r="A11" s="17">
        <v>4</v>
      </c>
      <c r="B11" s="3" t="s">
        <v>26</v>
      </c>
      <c r="C11" s="4"/>
      <c r="D11" s="4"/>
      <c r="E11" s="13"/>
      <c r="F11" s="5"/>
      <c r="G11" s="4"/>
      <c r="H11" s="4"/>
      <c r="I11" s="4"/>
      <c r="J11" s="4"/>
      <c r="K11" s="4"/>
      <c r="L11" s="4"/>
      <c r="M11" s="4"/>
      <c r="N11" s="4"/>
      <c r="O11" s="4"/>
      <c r="P11" s="6">
        <v>2597701.0192002761</v>
      </c>
      <c r="Q11" s="2">
        <f>P11/1.8</f>
        <v>1443167.2328890422</v>
      </c>
      <c r="R11" s="20" t="s">
        <v>25</v>
      </c>
      <c r="T11">
        <f t="shared" si="1"/>
        <v>1.8</v>
      </c>
    </row>
    <row r="12" spans="1:20" ht="38.1" customHeight="1" x14ac:dyDescent="0.25">
      <c r="A12" s="17">
        <v>5</v>
      </c>
      <c r="B12" s="3" t="s">
        <v>27</v>
      </c>
      <c r="C12" s="4"/>
      <c r="D12" s="4"/>
      <c r="E12" s="4"/>
      <c r="F12" s="4"/>
      <c r="G12" s="22"/>
      <c r="H12" s="4"/>
      <c r="I12" s="5"/>
      <c r="J12" s="4"/>
      <c r="K12" s="4"/>
      <c r="L12" s="4"/>
      <c r="M12" s="4"/>
      <c r="N12" s="4"/>
      <c r="O12" s="4"/>
      <c r="P12" s="6">
        <v>2515605.3613599888</v>
      </c>
      <c r="Q12" s="2">
        <f t="shared" si="0"/>
        <v>1397558.5340888826</v>
      </c>
      <c r="R12" s="20" t="s">
        <v>28</v>
      </c>
      <c r="T12">
        <f t="shared" si="1"/>
        <v>1.8</v>
      </c>
    </row>
    <row r="13" spans="1:20" ht="38.1" customHeight="1" x14ac:dyDescent="0.25">
      <c r="A13" s="17">
        <v>6</v>
      </c>
      <c r="B13" s="3" t="s">
        <v>29</v>
      </c>
      <c r="C13" s="4"/>
      <c r="D13" s="4"/>
      <c r="E13" s="4"/>
      <c r="F13" s="4"/>
      <c r="G13" s="4"/>
      <c r="H13" s="4"/>
      <c r="I13" s="21"/>
      <c r="J13" s="5"/>
      <c r="K13" s="4"/>
      <c r="L13" s="4"/>
      <c r="M13" s="4"/>
      <c r="N13" s="4"/>
      <c r="O13" s="4"/>
      <c r="P13" s="6">
        <v>5434995.9477809472</v>
      </c>
      <c r="Q13" s="2">
        <f t="shared" si="0"/>
        <v>3019442.1932116374</v>
      </c>
      <c r="R13" s="20" t="s">
        <v>28</v>
      </c>
      <c r="T13">
        <f t="shared" si="1"/>
        <v>1.8</v>
      </c>
    </row>
    <row r="14" spans="1:20" ht="38.1" customHeight="1" x14ac:dyDescent="0.25">
      <c r="A14" s="17">
        <v>7</v>
      </c>
      <c r="B14" s="25" t="s">
        <v>30</v>
      </c>
      <c r="C14" s="4"/>
      <c r="D14" s="4"/>
      <c r="E14" s="4"/>
      <c r="F14" s="4"/>
      <c r="G14" s="4"/>
      <c r="H14" s="4"/>
      <c r="I14" s="4"/>
      <c r="J14" s="4"/>
      <c r="K14" s="23"/>
      <c r="L14" s="4"/>
      <c r="M14" s="4"/>
      <c r="N14" s="4"/>
      <c r="O14" s="4"/>
      <c r="P14" s="6">
        <f>2860448.64698816-T10</f>
        <v>2860446.8469881602</v>
      </c>
      <c r="Q14" s="24">
        <f>P14/1.8</f>
        <v>1589137.1372156446</v>
      </c>
      <c r="R14" s="20" t="s">
        <v>28</v>
      </c>
      <c r="T14">
        <f t="shared" si="1"/>
        <v>1.8</v>
      </c>
    </row>
    <row r="15" spans="1:20" ht="38.1" customHeight="1" x14ac:dyDescent="0.25">
      <c r="A15" s="17">
        <v>8</v>
      </c>
      <c r="B15" s="25" t="s">
        <v>31</v>
      </c>
      <c r="C15" s="4"/>
      <c r="D15" s="4"/>
      <c r="E15" s="4"/>
      <c r="F15" s="4"/>
      <c r="G15" s="4"/>
      <c r="H15" s="4"/>
      <c r="I15" s="13"/>
      <c r="J15" s="4"/>
      <c r="K15" s="4"/>
      <c r="L15" s="23"/>
      <c r="N15" s="4"/>
      <c r="O15" s="4"/>
      <c r="P15" s="6">
        <v>1105385.3007448234</v>
      </c>
      <c r="Q15" s="24">
        <f t="shared" si="0"/>
        <v>614102.94485823519</v>
      </c>
      <c r="R15" s="20" t="s">
        <v>28</v>
      </c>
      <c r="T15">
        <f t="shared" si="1"/>
        <v>1.8</v>
      </c>
    </row>
    <row r="16" spans="1:20" ht="56.25" customHeight="1" x14ac:dyDescent="0.25">
      <c r="A16" s="17">
        <v>9</v>
      </c>
      <c r="B16" s="3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O16" s="4"/>
      <c r="P16" s="6">
        <v>4603793.0634473423</v>
      </c>
      <c r="Q16" s="12" t="s">
        <v>33</v>
      </c>
      <c r="R16" s="20" t="s">
        <v>28</v>
      </c>
    </row>
    <row r="17" spans="1:18" ht="38.1" customHeight="1" x14ac:dyDescent="0.25">
      <c r="A17" s="17">
        <v>10</v>
      </c>
      <c r="B17" s="7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0">
        <v>0</v>
      </c>
      <c r="Q17" s="11">
        <f t="shared" si="0"/>
        <v>0</v>
      </c>
      <c r="R17" s="20" t="s">
        <v>35</v>
      </c>
    </row>
    <row r="18" spans="1:18" s="1" customFormat="1" ht="38.1" customHeight="1" x14ac:dyDescent="0.25">
      <c r="A18" s="26"/>
      <c r="B18" s="7" t="s">
        <v>36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>
        <f>SUM(P8:P17)</f>
        <v>26986707.132167999</v>
      </c>
      <c r="Q18" s="9">
        <f>SUM(Q8:Q17)</f>
        <v>12434952.260400362</v>
      </c>
      <c r="R18" s="26"/>
    </row>
  </sheetData>
  <mergeCells count="8">
    <mergeCell ref="B6:B7"/>
    <mergeCell ref="B3:R3"/>
    <mergeCell ref="B4:R4"/>
    <mergeCell ref="A6:A7"/>
    <mergeCell ref="D6:O6"/>
    <mergeCell ref="P6:P7"/>
    <mergeCell ref="Q6:Q7"/>
    <mergeCell ref="R6:R7"/>
  </mergeCells>
  <pageMargins left="0.7" right="0.7" top="0.75" bottom="0.75" header="0.3" footer="0.3"/>
  <pageSetup scale="7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9"/>
  <sheetViews>
    <sheetView tabSelected="1" workbookViewId="0">
      <pane xSplit="1" topLeftCell="B1" activePane="topRight" state="frozen"/>
      <selection activeCell="A6" sqref="A6"/>
      <selection pane="topRight"/>
    </sheetView>
  </sheetViews>
  <sheetFormatPr defaultRowHeight="15" x14ac:dyDescent="0.25"/>
  <cols>
    <col min="1" max="5" width="21.85546875" customWidth="1"/>
    <col min="6" max="6" width="5.42578125" customWidth="1"/>
    <col min="7" max="19" width="4.7109375" customWidth="1"/>
    <col min="20" max="20" width="4.7109375" style="15" customWidth="1"/>
    <col min="21" max="30" width="4.7109375" customWidth="1"/>
  </cols>
  <sheetData>
    <row r="1" spans="1:31" ht="21" x14ac:dyDescent="0.35">
      <c r="A1" s="19" t="s">
        <v>0</v>
      </c>
      <c r="B1" s="19"/>
      <c r="C1" s="19"/>
      <c r="D1" s="19"/>
      <c r="E1" s="19"/>
      <c r="J1" s="15"/>
    </row>
    <row r="2" spans="1:31" x14ac:dyDescent="0.25">
      <c r="A2" s="1"/>
      <c r="B2" s="1"/>
      <c r="C2" s="1"/>
      <c r="D2" s="1"/>
      <c r="E2" s="1"/>
      <c r="J2" s="15"/>
    </row>
    <row r="3" spans="1:31" s="18" customFormat="1" ht="23.25" x14ac:dyDescent="0.35">
      <c r="A3" s="65" t="s">
        <v>39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31" ht="23.25" x14ac:dyDescent="0.3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3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31" ht="30" customHeight="1" x14ac:dyDescent="0.25">
      <c r="A6" s="64" t="s">
        <v>4</v>
      </c>
      <c r="B6" s="72" t="s">
        <v>5</v>
      </c>
      <c r="C6" s="72" t="s">
        <v>40</v>
      </c>
      <c r="D6" s="72" t="s">
        <v>37</v>
      </c>
      <c r="E6" s="72" t="s">
        <v>41</v>
      </c>
      <c r="F6" s="36">
        <v>2014</v>
      </c>
      <c r="G6" s="74">
        <v>2015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4">
        <v>2016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</row>
    <row r="7" spans="1:31" ht="23.25" customHeight="1" x14ac:dyDescent="0.25">
      <c r="A7" s="64"/>
      <c r="B7" s="73"/>
      <c r="C7" s="73"/>
      <c r="D7" s="73"/>
      <c r="E7" s="73"/>
      <c r="F7" s="32" t="s">
        <v>8</v>
      </c>
      <c r="G7" s="29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16" t="s">
        <v>19</v>
      </c>
      <c r="R7" s="32" t="s">
        <v>20</v>
      </c>
      <c r="S7" s="29" t="s">
        <v>9</v>
      </c>
      <c r="T7" s="16" t="s">
        <v>10</v>
      </c>
      <c r="U7" s="16" t="s">
        <v>11</v>
      </c>
      <c r="V7" s="16" t="s">
        <v>12</v>
      </c>
      <c r="W7" s="16" t="s">
        <v>13</v>
      </c>
      <c r="X7" s="16" t="s">
        <v>14</v>
      </c>
      <c r="Y7" s="16" t="s">
        <v>15</v>
      </c>
      <c r="Z7" s="16" t="s">
        <v>16</v>
      </c>
      <c r="AA7" s="16" t="s">
        <v>17</v>
      </c>
      <c r="AB7" s="16" t="s">
        <v>18</v>
      </c>
      <c r="AC7" s="16" t="s">
        <v>19</v>
      </c>
      <c r="AD7" s="32" t="s">
        <v>20</v>
      </c>
    </row>
    <row r="8" spans="1:31" ht="23.1" customHeight="1" x14ac:dyDescent="0.25">
      <c r="A8" s="3" t="s">
        <v>21</v>
      </c>
      <c r="B8" s="52">
        <v>2384939.729469202</v>
      </c>
      <c r="C8" s="53">
        <f>B8/1.8</f>
        <v>1324966.5163717789</v>
      </c>
      <c r="D8" s="54" t="s">
        <v>38</v>
      </c>
      <c r="E8" s="54" t="s">
        <v>38</v>
      </c>
      <c r="F8" s="35"/>
      <c r="G8" s="30"/>
      <c r="H8" s="4"/>
      <c r="I8" s="4"/>
      <c r="J8" s="4"/>
      <c r="K8" s="4"/>
      <c r="L8" s="4"/>
      <c r="M8" s="4"/>
      <c r="N8" s="4"/>
      <c r="O8" s="4"/>
      <c r="P8" s="4"/>
      <c r="Q8" s="4"/>
      <c r="R8" s="33"/>
      <c r="S8" s="30"/>
      <c r="T8" s="4"/>
      <c r="U8" s="4"/>
      <c r="V8" s="4"/>
      <c r="W8" s="4"/>
      <c r="X8" s="4"/>
      <c r="Y8" s="4"/>
      <c r="Z8" s="4"/>
      <c r="AA8" s="4"/>
      <c r="AB8" s="4"/>
      <c r="AC8" s="4"/>
      <c r="AD8" s="33"/>
    </row>
    <row r="9" spans="1:31" ht="23.1" customHeight="1" x14ac:dyDescent="0.25">
      <c r="A9" s="3" t="s">
        <v>23</v>
      </c>
      <c r="B9" s="52">
        <v>2907214.7832692931</v>
      </c>
      <c r="C9" s="53">
        <f t="shared" ref="C9:C17" si="0">B9/1.8</f>
        <v>1615119.3240384962</v>
      </c>
      <c r="D9" s="54" t="s">
        <v>38</v>
      </c>
      <c r="E9" s="54" t="s">
        <v>38</v>
      </c>
      <c r="F9" s="35"/>
      <c r="G9" s="30"/>
      <c r="H9" s="4"/>
      <c r="I9" s="4"/>
      <c r="J9" s="4"/>
      <c r="K9" s="4"/>
      <c r="L9" s="4"/>
      <c r="M9" s="4"/>
      <c r="N9" s="4"/>
      <c r="O9" s="4"/>
      <c r="P9" s="4"/>
      <c r="Q9" s="4"/>
      <c r="R9" s="33"/>
      <c r="S9" s="30"/>
      <c r="T9" s="4"/>
      <c r="U9" s="4"/>
      <c r="V9" s="4"/>
      <c r="W9" s="4"/>
      <c r="X9" s="4"/>
      <c r="Y9" s="4"/>
      <c r="Z9" s="4"/>
      <c r="AA9" s="4"/>
      <c r="AB9" s="4"/>
      <c r="AC9" s="4"/>
      <c r="AD9" s="33"/>
    </row>
    <row r="10" spans="1:31" ht="23.1" customHeight="1" x14ac:dyDescent="0.25">
      <c r="A10" s="3" t="s">
        <v>24</v>
      </c>
      <c r="B10" s="52">
        <v>2576625.0799079644</v>
      </c>
      <c r="C10" s="53">
        <f>B10/1.8</f>
        <v>1431458.3777266468</v>
      </c>
      <c r="D10" s="54" t="s">
        <v>38</v>
      </c>
      <c r="E10" s="54" t="s">
        <v>38</v>
      </c>
      <c r="F10" s="33"/>
      <c r="G10" s="30"/>
      <c r="H10" s="21"/>
      <c r="I10" s="21"/>
      <c r="J10" s="4"/>
      <c r="K10" s="5"/>
      <c r="L10" s="4"/>
      <c r="M10" s="4"/>
      <c r="N10" s="4"/>
      <c r="O10" s="4"/>
      <c r="P10" s="4"/>
      <c r="Q10" s="4"/>
      <c r="R10" s="33"/>
      <c r="S10" s="30"/>
      <c r="T10" s="21"/>
      <c r="U10" s="13"/>
      <c r="V10" s="13"/>
      <c r="W10" s="13"/>
      <c r="X10" s="13"/>
      <c r="Y10" s="13"/>
      <c r="Z10" s="13"/>
      <c r="AA10" s="13"/>
      <c r="AB10" s="13"/>
      <c r="AC10" s="13"/>
      <c r="AD10" s="33"/>
    </row>
    <row r="11" spans="1:31" ht="23.1" customHeight="1" x14ac:dyDescent="0.25">
      <c r="A11" s="3" t="s">
        <v>26</v>
      </c>
      <c r="B11" s="52">
        <v>2597701.0192002761</v>
      </c>
      <c r="C11" s="53">
        <f>B11/1.8</f>
        <v>1443167.2328890422</v>
      </c>
      <c r="D11" s="54" t="s">
        <v>38</v>
      </c>
      <c r="E11" s="54" t="s">
        <v>38</v>
      </c>
      <c r="F11" s="33"/>
      <c r="G11" s="30"/>
      <c r="H11" s="13"/>
      <c r="I11" s="21"/>
      <c r="J11" s="4"/>
      <c r="K11" s="5"/>
      <c r="L11" s="4"/>
      <c r="M11" s="4"/>
      <c r="N11" s="4"/>
      <c r="O11" s="4"/>
      <c r="P11" s="4"/>
      <c r="Q11" s="4"/>
      <c r="R11" s="33"/>
      <c r="S11" s="30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33"/>
    </row>
    <row r="12" spans="1:31" ht="23.1" customHeight="1" x14ac:dyDescent="0.25">
      <c r="A12" s="3" t="s">
        <v>27</v>
      </c>
      <c r="B12" s="52">
        <v>2566065</v>
      </c>
      <c r="C12" s="53">
        <f t="shared" si="0"/>
        <v>1425591.6666666667</v>
      </c>
      <c r="D12" s="54" t="s">
        <v>38</v>
      </c>
      <c r="E12" s="54" t="s">
        <v>38</v>
      </c>
      <c r="F12" s="33"/>
      <c r="G12" s="30"/>
      <c r="H12" s="4"/>
      <c r="I12" s="4"/>
      <c r="J12" s="22"/>
      <c r="K12" s="4"/>
      <c r="M12" s="4"/>
      <c r="N12" s="4"/>
      <c r="O12" s="4"/>
      <c r="P12" s="5"/>
      <c r="Q12" s="5"/>
      <c r="R12" s="33"/>
      <c r="S12" s="30"/>
      <c r="T12" s="4"/>
      <c r="U12" s="13"/>
      <c r="V12" s="28"/>
      <c r="W12" s="13"/>
      <c r="X12" s="27"/>
      <c r="Y12" s="13"/>
      <c r="Z12" s="13"/>
      <c r="AA12" s="13"/>
      <c r="AB12" s="13"/>
      <c r="AC12" s="13"/>
      <c r="AD12" s="33"/>
    </row>
    <row r="13" spans="1:31" ht="23.1" customHeight="1" x14ac:dyDescent="0.25">
      <c r="A13" s="3" t="s">
        <v>29</v>
      </c>
      <c r="B13" s="52">
        <v>5461933</v>
      </c>
      <c r="C13" s="53">
        <f t="shared" si="0"/>
        <v>3034407.222222222</v>
      </c>
      <c r="D13" s="54" t="s">
        <v>38</v>
      </c>
      <c r="E13" s="54" t="s">
        <v>38</v>
      </c>
      <c r="F13" s="33"/>
      <c r="G13" s="30"/>
      <c r="H13" s="4"/>
      <c r="I13" s="4"/>
      <c r="J13" s="4"/>
      <c r="K13" s="4"/>
      <c r="L13" s="21"/>
      <c r="N13" s="4"/>
      <c r="O13" s="4"/>
      <c r="P13" s="4"/>
      <c r="Q13" s="5"/>
      <c r="R13" s="35"/>
      <c r="S13" s="30"/>
      <c r="T13" s="4"/>
      <c r="U13" s="13"/>
      <c r="V13" s="13"/>
      <c r="W13" s="13"/>
      <c r="X13" s="13"/>
      <c r="Y13" s="27"/>
      <c r="Z13" s="13"/>
      <c r="AA13" s="13"/>
      <c r="AB13" s="13"/>
      <c r="AC13" s="13"/>
      <c r="AD13" s="33"/>
    </row>
    <row r="14" spans="1:31" ht="23.1" customHeight="1" x14ac:dyDescent="0.25">
      <c r="A14" s="63" t="s">
        <v>30</v>
      </c>
      <c r="B14" s="52">
        <f>2860448.64698816-V10</f>
        <v>2860448.64698816</v>
      </c>
      <c r="C14" s="62" t="s">
        <v>38</v>
      </c>
      <c r="D14" s="55">
        <v>2943402</v>
      </c>
      <c r="E14" s="55">
        <f>D14/1.8</f>
        <v>1635223.3333333333</v>
      </c>
      <c r="F14" s="33"/>
      <c r="G14" s="30"/>
      <c r="H14" s="4"/>
      <c r="I14" s="4"/>
      <c r="J14" s="4"/>
      <c r="K14" s="4"/>
      <c r="L14" s="4"/>
      <c r="M14" s="4"/>
      <c r="N14" s="13"/>
      <c r="O14" s="13"/>
      <c r="P14" s="13"/>
      <c r="Q14" s="4"/>
      <c r="R14" s="33"/>
      <c r="S14" s="31"/>
      <c r="T14" s="5"/>
      <c r="U14" s="4"/>
      <c r="V14" s="4"/>
      <c r="W14" s="4"/>
      <c r="X14" s="4"/>
      <c r="Y14" s="4"/>
      <c r="Z14" s="13"/>
      <c r="AA14" s="13"/>
      <c r="AB14" s="13"/>
      <c r="AC14" s="4"/>
      <c r="AD14" s="33"/>
    </row>
    <row r="15" spans="1:31" ht="23.1" customHeight="1" x14ac:dyDescent="0.25">
      <c r="A15" s="63" t="s">
        <v>31</v>
      </c>
      <c r="B15" s="52">
        <v>1105385.3007448234</v>
      </c>
      <c r="C15" s="62" t="s">
        <v>38</v>
      </c>
      <c r="D15" s="55">
        <v>1124193</v>
      </c>
      <c r="E15" s="55">
        <f t="shared" ref="E15:E16" si="1">D15/1.8</f>
        <v>624551.66666666663</v>
      </c>
      <c r="F15" s="33"/>
      <c r="G15" s="30"/>
      <c r="H15" s="4"/>
      <c r="I15" s="4"/>
      <c r="J15" s="4"/>
      <c r="K15" s="4"/>
      <c r="L15" s="13"/>
      <c r="M15" s="4"/>
      <c r="N15" s="13"/>
      <c r="O15" s="13"/>
      <c r="P15" s="27"/>
      <c r="Q15" s="4"/>
      <c r="R15" s="33"/>
      <c r="S15" s="30"/>
      <c r="T15" s="13"/>
      <c r="U15" s="5"/>
      <c r="V15" s="5"/>
      <c r="W15" s="4"/>
      <c r="X15" s="13"/>
      <c r="Y15" s="4"/>
      <c r="Z15" s="13"/>
      <c r="AA15" s="13"/>
      <c r="AB15" s="27"/>
      <c r="AC15" s="4"/>
      <c r="AD15" s="33"/>
    </row>
    <row r="16" spans="1:31" ht="23.1" customHeight="1" x14ac:dyDescent="0.25">
      <c r="A16" s="3" t="s">
        <v>32</v>
      </c>
      <c r="B16" s="52">
        <v>4603793.0634473423</v>
      </c>
      <c r="C16" s="45" t="s">
        <v>33</v>
      </c>
      <c r="D16" s="56">
        <v>4816174</v>
      </c>
      <c r="E16" s="55">
        <f t="shared" si="1"/>
        <v>2675652.222222222</v>
      </c>
      <c r="F16" s="33"/>
      <c r="G16" s="39"/>
      <c r="H16" s="4"/>
      <c r="I16" s="40"/>
      <c r="J16" s="4"/>
      <c r="K16" s="4"/>
      <c r="L16" s="4"/>
      <c r="M16" s="4"/>
      <c r="N16" s="13"/>
      <c r="O16" s="13"/>
      <c r="P16" s="13"/>
      <c r="Q16" s="46"/>
      <c r="R16" s="33"/>
      <c r="S16" s="30"/>
      <c r="T16" s="4"/>
      <c r="U16" s="4"/>
      <c r="V16" s="13"/>
      <c r="W16" s="5"/>
      <c r="X16" s="5"/>
      <c r="Y16" s="4"/>
      <c r="Z16" s="13"/>
      <c r="AA16" s="13"/>
      <c r="AB16" s="13"/>
      <c r="AC16" s="46"/>
      <c r="AD16" s="49"/>
      <c r="AE16" s="50"/>
    </row>
    <row r="17" spans="1:31" ht="23.1" customHeight="1" x14ac:dyDescent="0.25">
      <c r="A17" s="7" t="s">
        <v>34</v>
      </c>
      <c r="B17" s="57">
        <v>0</v>
      </c>
      <c r="C17" s="58">
        <f t="shared" si="0"/>
        <v>0</v>
      </c>
      <c r="D17" s="58">
        <v>786050</v>
      </c>
      <c r="E17" s="55">
        <v>0</v>
      </c>
      <c r="F17" s="38"/>
      <c r="G17" s="47"/>
      <c r="H17" s="47"/>
      <c r="I17" s="47"/>
      <c r="J17" s="47"/>
      <c r="K17" s="47"/>
      <c r="L17" s="37"/>
      <c r="M17" s="44"/>
      <c r="N17" s="44"/>
      <c r="O17" s="44"/>
      <c r="P17" s="44"/>
      <c r="Q17" s="44"/>
      <c r="R17" s="44"/>
      <c r="S17" s="5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50"/>
    </row>
    <row r="18" spans="1:31" s="1" customFormat="1" ht="23.1" customHeight="1" x14ac:dyDescent="0.25">
      <c r="A18" s="7" t="s">
        <v>36</v>
      </c>
      <c r="B18" s="59">
        <f>SUM(B8:B17)</f>
        <v>27064105.623027064</v>
      </c>
      <c r="C18" s="60">
        <f>SUM(C8:C17)</f>
        <v>10274710.339914855</v>
      </c>
      <c r="D18" s="61"/>
      <c r="E18" s="61">
        <f>SUM(E14:E17)</f>
        <v>4935427.222222222</v>
      </c>
      <c r="F18" s="41"/>
      <c r="G18" s="42"/>
      <c r="H18" s="43"/>
      <c r="I18" s="43"/>
      <c r="J18" s="43"/>
      <c r="K18" s="43"/>
      <c r="L18" s="43"/>
      <c r="M18" s="3"/>
      <c r="N18" s="3"/>
      <c r="O18" s="3"/>
      <c r="P18" s="3"/>
      <c r="Q18" s="3"/>
      <c r="R18" s="34"/>
      <c r="S18" s="4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4"/>
    </row>
    <row r="19" spans="1:31" ht="23.1" customHeight="1" x14ac:dyDescent="0.25"/>
  </sheetData>
  <mergeCells count="9">
    <mergeCell ref="E6:E7"/>
    <mergeCell ref="A3:T3"/>
    <mergeCell ref="A4:T4"/>
    <mergeCell ref="A6:A7"/>
    <mergeCell ref="G6:R6"/>
    <mergeCell ref="B6:B7"/>
    <mergeCell ref="C6:C7"/>
    <mergeCell ref="S6:AD6"/>
    <mergeCell ref="D6:D7"/>
  </mergeCells>
  <pageMargins left="0.7" right="0.7" top="0.75" bottom="0.75" header="0.3" footer="0.3"/>
  <pageSetup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PD</vt:lpstr>
      <vt:lpstr>Sheet1</vt:lpstr>
      <vt:lpstr>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2016-11-16T19:36:07Z</dcterms:created>
  <dcterms:modified xsi:type="dcterms:W3CDTF">2016-11-16T19:36:21Z</dcterms:modified>
</cp:coreProperties>
</file>