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-5625" yWindow="-21135" windowWidth="24240" windowHeight="13740" tabRatio="500"/>
  </bookViews>
  <sheets>
    <sheet name="Budget v actual 2016" sheetId="1" r:id="rId1"/>
    <sheet name="Budget 2017 and 2018" sheetId="3" r:id="rId2"/>
  </sheets>
  <definedNames>
    <definedName name="Excel_BuiltIn__FilterDatabase">#REF!</definedName>
    <definedName name="Excel_BuiltIn__FilterDatabase_1">#REF!</definedName>
  </definedNames>
  <calcPr calcId="15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3" l="1"/>
  <c r="D21" i="3"/>
  <c r="C21" i="3"/>
  <c r="B21" i="3"/>
  <c r="H8" i="1"/>
  <c r="L8" i="1"/>
  <c r="H9" i="1"/>
  <c r="L9" i="1"/>
  <c r="H10" i="1"/>
  <c r="L10" i="1"/>
  <c r="H11" i="1"/>
  <c r="L11" i="1"/>
  <c r="H12" i="1"/>
  <c r="L12" i="1"/>
  <c r="H13" i="1"/>
  <c r="L13" i="1"/>
  <c r="H14" i="1"/>
  <c r="L14" i="1"/>
  <c r="H15" i="1"/>
  <c r="L15" i="1"/>
  <c r="H16" i="1"/>
  <c r="L16" i="1"/>
  <c r="H17" i="1"/>
  <c r="L17" i="1"/>
  <c r="H18" i="1"/>
  <c r="L18" i="1"/>
  <c r="H19" i="1"/>
  <c r="L19" i="1"/>
  <c r="H20" i="1"/>
  <c r="L20" i="1"/>
  <c r="H21" i="1"/>
  <c r="L21" i="1"/>
  <c r="L22" i="1"/>
  <c r="J22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C22" i="1"/>
  <c r="D22" i="1"/>
  <c r="E22" i="1"/>
  <c r="F22" i="1"/>
  <c r="H22" i="1"/>
  <c r="J31" i="1"/>
  <c r="C31" i="1"/>
  <c r="D31" i="1"/>
  <c r="E31" i="1"/>
  <c r="F31" i="1"/>
</calcChain>
</file>

<file path=xl/sharedStrings.xml><?xml version="1.0" encoding="utf-8"?>
<sst xmlns="http://schemas.openxmlformats.org/spreadsheetml/2006/main" count="91" uniqueCount="77">
  <si>
    <t>Notes:</t>
  </si>
  <si>
    <t>Category</t>
  </si>
  <si>
    <t>Notes</t>
  </si>
  <si>
    <t>Jan - Mar 2016</t>
  </si>
  <si>
    <t>Apr - Jun 2016</t>
  </si>
  <si>
    <t>Jul - Sep 2016</t>
  </si>
  <si>
    <t>Oct - Dec 2016</t>
  </si>
  <si>
    <t>Co-Executive Directors</t>
  </si>
  <si>
    <t>We were 33 FT in Jan '16; 38 in July '16. Project not more than 53 in June '17.</t>
  </si>
  <si>
    <t>Employees and interns</t>
  </si>
  <si>
    <t>Contractors</t>
  </si>
  <si>
    <t>Primarily Conversation Notes Writers and Open Phil advisors</t>
  </si>
  <si>
    <t>Bookkeeping</t>
  </si>
  <si>
    <t>Estimate based on recent costs</t>
  </si>
  <si>
    <t>Audit fee</t>
  </si>
  <si>
    <t>$8k one-time per year</t>
  </si>
  <si>
    <t>Site visits</t>
  </si>
  <si>
    <t>$20k/yr around July</t>
  </si>
  <si>
    <t>Other travel</t>
  </si>
  <si>
    <t>Travel by Open Phil program officers for work and visits to SF by remote staff</t>
  </si>
  <si>
    <t>Computer hardware</t>
  </si>
  <si>
    <t>$1,000 per person per year</t>
  </si>
  <si>
    <t>Website</t>
  </si>
  <si>
    <t>Projection based on 6 months around end of 2015</t>
  </si>
  <si>
    <t>Staff recruitment</t>
  </si>
  <si>
    <t>Staff moving expenses</t>
  </si>
  <si>
    <t>$2000/new FT employee</t>
  </si>
  <si>
    <t>Insurance</t>
  </si>
  <si>
    <t>$20k in 2015, grows with # of employees</t>
  </si>
  <si>
    <t>Misc admin</t>
  </si>
  <si>
    <t>Projected to continue to grow with headcount</t>
  </si>
  <si>
    <t>Rent replacement value</t>
  </si>
  <si>
    <t>Donated by GV - we count ~50% of the rent as 'cost we'd have to replace without GV</t>
  </si>
  <si>
    <t>Budget 2016</t>
  </si>
  <si>
    <t>-- Budget included actual expenses through April 2016</t>
  </si>
  <si>
    <t>-- Budget from Attachment D at http://www.givewell.org/about/official-records/board-meeting-33</t>
  </si>
  <si>
    <t>Grants</t>
  </si>
  <si>
    <t>Donated goods and services</t>
  </si>
  <si>
    <t>Bank and payment processing fees</t>
  </si>
  <si>
    <t>Depreciation and amortization expense</t>
  </si>
  <si>
    <t>Actual 2016</t>
  </si>
  <si>
    <t>Total expense</t>
  </si>
  <si>
    <t>-- Operating expense budget excludes grants to charities, payment processing fees, and in-kind goods and services (other than rent)</t>
  </si>
  <si>
    <t>Variance</t>
  </si>
  <si>
    <t>Notes on variance</t>
  </si>
  <si>
    <t>On target</t>
  </si>
  <si>
    <t>N/A</t>
  </si>
  <si>
    <t>Decided to make systematic improvements to accounting, including engaging a new accounting firm to manage bookkeeping.</t>
  </si>
  <si>
    <t xml:space="preserve">Several new staff did not need to relocate because they are working remotely or already lived in the area. </t>
  </si>
  <si>
    <t>Close to target.</t>
  </si>
  <si>
    <t>On target.</t>
  </si>
  <si>
    <t xml:space="preserve">Time required </t>
  </si>
  <si>
    <t>Close to target. Budget was set to allow for more hiring than we actually expected on average, to allow us to move more quickly if outstanding candidates applied.</t>
  </si>
  <si>
    <t>Actual audit fee was $9,500. Category also includes a payment to firm that completed valuation assessment of the Open Philanthropy Project.</t>
  </si>
  <si>
    <t>2016 saw a large increase in the number of Open Phil program officers, resulting in increased travel both for meetings and for remote staff to visit the office.</t>
  </si>
  <si>
    <t>Driven primarily by Open Philanthropy research contractors, and, to a lesser degree, by hiring administrative assistants through a staffing firm.</t>
  </si>
  <si>
    <t>Excludes rent replacement value; is primarily remaining rent donation and Google AdWords, both of which we wouldn't purchase at near the same levels if they weren't donated</t>
  </si>
  <si>
    <t>Other spending</t>
  </si>
  <si>
    <t>Funded by restricted donations</t>
  </si>
  <si>
    <t>Largely for restricted donations and thus funded by restricted donations</t>
  </si>
  <si>
    <t>Largely website development cost</t>
  </si>
  <si>
    <t>-- Excludes grants to charities, payment processing fees, depreciation, and in-kind goods and services (other than rent replacement value)</t>
  </si>
  <si>
    <t>Executive Director</t>
  </si>
  <si>
    <t>Advertising</t>
  </si>
  <si>
    <t>Legal fees</t>
  </si>
  <si>
    <t>Operating expenses</t>
  </si>
  <si>
    <t>-- Includes actual expenses through April 2017</t>
  </si>
  <si>
    <t>Budget notes from June 2016</t>
  </si>
  <si>
    <t>$</t>
  </si>
  <si>
    <t>% of budget</t>
  </si>
  <si>
    <t>January to June 2017</t>
  </si>
  <si>
    <t>July to December 2017</t>
  </si>
  <si>
    <t>January to June 2018</t>
  </si>
  <si>
    <t>July to December 2018</t>
  </si>
  <si>
    <t>-- January to June 2017 includes 5 months of Open Philanthropy Project costs</t>
  </si>
  <si>
    <t>Outsourced accounting and HR</t>
  </si>
  <si>
    <t>Other staff salaries and benefits, plus research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</si>
</sst>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&quot;$&quot;#,##0"/>
    <numFmt numFmtId="165" formatCode="&quot;$&quot;#,##0"/>
    <numFmt numFmtId="166" formatCode="0.0%"/>
  </numFmts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</font>
    <font>
      <sz val="12"/>
      <color theme="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000000"/>
        <bgColor rgb="FF0033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58"/>
      </patternFill>
    </fill>
  </fills>
  <borders count="2">
    <border>
      <left/>
      <right/>
      <top/>
      <bottom/>
      <diagonal/>
    </border>
    <border>
      <left style="double">
        <color indexed="8"/>
      </left>
      <right/>
      <top/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quotePrefix="1" applyFont="1"/>
    <xf numFmtId="0" fontId="3" fillId="0" borderId="0" xfId="0" quotePrefix="1" applyFont="1" applyFill="1"/>
    <xf numFmtId="14" fontId="4" fillId="2" borderId="0" xfId="0" applyNumberFormat="1" applyFont="1" applyFill="1" applyAlignment="1"/>
    <xf numFmtId="14" fontId="5" fillId="3" borderId="0" xfId="0" applyNumberFormat="1" applyFont="1" applyFill="1" applyAlignment="1">
      <alignment horizontal="right" wrapText="1"/>
    </xf>
    <xf numFmtId="0" fontId="4" fillId="2" borderId="0" xfId="0" applyFont="1" applyFill="1"/>
    <xf numFmtId="164" fontId="4" fillId="2" borderId="1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Alignment="1"/>
    <xf numFmtId="165" fontId="2" fillId="0" borderId="0" xfId="0" applyNumberFormat="1" applyFont="1"/>
    <xf numFmtId="0" fontId="7" fillId="0" borderId="0" xfId="0" applyFont="1"/>
    <xf numFmtId="165" fontId="8" fillId="4" borderId="0" xfId="0" applyNumberFormat="1" applyFont="1" applyFill="1"/>
    <xf numFmtId="0" fontId="4" fillId="5" borderId="0" xfId="0" applyFont="1" applyFill="1"/>
    <xf numFmtId="164" fontId="4" fillId="5" borderId="1" xfId="0" applyNumberFormat="1" applyFont="1" applyFill="1" applyBorder="1"/>
    <xf numFmtId="0" fontId="2" fillId="4" borderId="0" xfId="0" applyFont="1" applyFill="1"/>
    <xf numFmtId="164" fontId="2" fillId="0" borderId="0" xfId="0" applyNumberFormat="1" applyFont="1"/>
    <xf numFmtId="166" fontId="2" fillId="0" borderId="0" xfId="0" applyNumberFormat="1" applyFont="1"/>
    <xf numFmtId="166" fontId="8" fillId="4" borderId="0" xfId="0" applyNumberFormat="1" applyFont="1" applyFill="1"/>
    <xf numFmtId="0" fontId="4" fillId="2" borderId="0" xfId="0" applyFont="1" applyFill="1" applyAlignment="1"/>
    <xf numFmtId="14" fontId="4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/>
    </xf>
  </cellXfs>
  <cellStyles count="9"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pane xSplit="1" ySplit="7" topLeftCell="B8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 x14ac:dyDescent="0.2"/>
  <cols>
    <col min="1" max="1" width="61.42578125" style="1" customWidth="1"/>
    <col min="2" max="2" width="78" style="1" customWidth="1"/>
    <col min="3" max="6" width="17.42578125" style="1" hidden="1" customWidth="1"/>
    <col min="7" max="7" width="4.42578125" style="1" hidden="1" customWidth="1"/>
    <col min="8" max="8" width="16.42578125" style="1" bestFit="1" customWidth="1"/>
    <col min="9" max="9" width="1.85546875" style="1" customWidth="1"/>
    <col min="10" max="10" width="16.7109375" style="1" customWidth="1"/>
    <col min="11" max="11" width="1.7109375" style="1" customWidth="1"/>
    <col min="12" max="12" width="16.28515625" style="1" customWidth="1"/>
    <col min="13" max="13" width="16.42578125" style="1" customWidth="1"/>
    <col min="14" max="14" width="1.85546875" style="1" customWidth="1"/>
    <col min="15" max="15" width="57.42578125" style="1" customWidth="1"/>
    <col min="16" max="16384" width="8.85546875" style="1"/>
  </cols>
  <sheetData>
    <row r="1" spans="1:15" s="10" customFormat="1" x14ac:dyDescent="0.2">
      <c r="A1" s="1" t="s">
        <v>0</v>
      </c>
    </row>
    <row r="2" spans="1:15" s="10" customFormat="1" x14ac:dyDescent="0.2">
      <c r="A2" s="2" t="s">
        <v>35</v>
      </c>
    </row>
    <row r="3" spans="1:15" s="10" customFormat="1" x14ac:dyDescent="0.2">
      <c r="A3" s="2" t="s">
        <v>34</v>
      </c>
    </row>
    <row r="4" spans="1:15" s="10" customFormat="1" x14ac:dyDescent="0.2">
      <c r="A4" s="3" t="s">
        <v>42</v>
      </c>
    </row>
    <row r="6" spans="1:15" x14ac:dyDescent="0.2">
      <c r="L6" s="23" t="s">
        <v>43</v>
      </c>
      <c r="M6" s="23"/>
    </row>
    <row r="7" spans="1:15" x14ac:dyDescent="0.2">
      <c r="A7" s="4" t="s">
        <v>1</v>
      </c>
      <c r="B7" s="4" t="s">
        <v>67</v>
      </c>
      <c r="C7" s="4" t="s">
        <v>3</v>
      </c>
      <c r="D7" s="4" t="s">
        <v>4</v>
      </c>
      <c r="E7" s="4" t="s">
        <v>5</v>
      </c>
      <c r="F7" s="4" t="s">
        <v>6</v>
      </c>
      <c r="G7" s="4"/>
      <c r="H7" s="5" t="s">
        <v>33</v>
      </c>
      <c r="J7" s="4" t="s">
        <v>40</v>
      </c>
      <c r="L7" s="4" t="s">
        <v>68</v>
      </c>
      <c r="M7" s="4" t="s">
        <v>69</v>
      </c>
      <c r="O7" s="4" t="s">
        <v>44</v>
      </c>
    </row>
    <row r="8" spans="1:15" x14ac:dyDescent="0.2">
      <c r="A8" s="8" t="s">
        <v>7</v>
      </c>
      <c r="B8" s="22" t="s">
        <v>8</v>
      </c>
      <c r="C8" s="9">
        <v>87359.695729797866</v>
      </c>
      <c r="D8" s="9">
        <v>84356.872678137152</v>
      </c>
      <c r="E8" s="9">
        <v>97397.657857173821</v>
      </c>
      <c r="F8" s="9">
        <v>97397.657857173821</v>
      </c>
      <c r="G8" s="9"/>
      <c r="H8" s="9">
        <f t="shared" ref="H8:H21" si="0">SUM(C8:F8)</f>
        <v>366511.88412228267</v>
      </c>
      <c r="J8" s="11">
        <v>373577.30597818451</v>
      </c>
      <c r="L8" s="11">
        <f>J8-H8</f>
        <v>7065.4218559018336</v>
      </c>
      <c r="M8" s="18">
        <f>L8/J$22</f>
        <v>1.3445117035908549E-3</v>
      </c>
      <c r="O8" s="1" t="s">
        <v>45</v>
      </c>
    </row>
    <row r="9" spans="1:15" x14ac:dyDescent="0.2">
      <c r="A9" s="8" t="s">
        <v>9</v>
      </c>
      <c r="B9" s="22"/>
      <c r="C9" s="9">
        <v>646954.55427020206</v>
      </c>
      <c r="D9" s="9">
        <v>753356.73266548221</v>
      </c>
      <c r="E9" s="9">
        <v>1145203.9716666667</v>
      </c>
      <c r="F9" s="9">
        <v>1164935.1124999998</v>
      </c>
      <c r="G9" s="9"/>
      <c r="H9" s="9">
        <f t="shared" si="0"/>
        <v>3710450.3711023508</v>
      </c>
      <c r="J9" s="11">
        <v>3287658.5040218201</v>
      </c>
      <c r="L9" s="11">
        <f t="shared" ref="L9:L21" si="1">J9-H9</f>
        <v>-422791.86708053062</v>
      </c>
      <c r="M9" s="18">
        <f t="shared" ref="M9:M22" si="2">L9/J$22</f>
        <v>-8.045501387832496E-2</v>
      </c>
      <c r="O9" s="8" t="s">
        <v>52</v>
      </c>
    </row>
    <row r="10" spans="1:15" x14ac:dyDescent="0.2">
      <c r="A10" s="8" t="s">
        <v>10</v>
      </c>
      <c r="B10" s="8" t="s">
        <v>11</v>
      </c>
      <c r="C10" s="9">
        <v>101131</v>
      </c>
      <c r="D10" s="9">
        <v>96956.666666666672</v>
      </c>
      <c r="E10" s="9">
        <v>62520</v>
      </c>
      <c r="F10" s="9">
        <v>62520</v>
      </c>
      <c r="G10" s="9"/>
      <c r="H10" s="9">
        <f t="shared" si="0"/>
        <v>323127.66666666669</v>
      </c>
      <c r="J10" s="11">
        <v>457558.09</v>
      </c>
      <c r="L10" s="11">
        <f t="shared" si="1"/>
        <v>134430.42333333334</v>
      </c>
      <c r="M10" s="18">
        <f t="shared" si="2"/>
        <v>2.5581385114232458E-2</v>
      </c>
      <c r="O10" s="1" t="s">
        <v>55</v>
      </c>
    </row>
    <row r="11" spans="1:15" x14ac:dyDescent="0.2">
      <c r="A11" s="8" t="s">
        <v>12</v>
      </c>
      <c r="B11" s="8" t="s">
        <v>13</v>
      </c>
      <c r="C11" s="9">
        <v>11244</v>
      </c>
      <c r="D11" s="9">
        <v>8000</v>
      </c>
      <c r="E11" s="9">
        <v>12000</v>
      </c>
      <c r="F11" s="9">
        <v>12000</v>
      </c>
      <c r="G11" s="9"/>
      <c r="H11" s="9">
        <f t="shared" si="0"/>
        <v>43244</v>
      </c>
      <c r="J11" s="11">
        <v>52375.5</v>
      </c>
      <c r="L11" s="11">
        <f t="shared" si="1"/>
        <v>9131.5</v>
      </c>
      <c r="M11" s="18">
        <f t="shared" si="2"/>
        <v>1.7376752403091716E-3</v>
      </c>
      <c r="O11" s="1" t="s">
        <v>47</v>
      </c>
    </row>
    <row r="12" spans="1:15" x14ac:dyDescent="0.2">
      <c r="A12" s="8" t="s">
        <v>14</v>
      </c>
      <c r="B12" s="8" t="s">
        <v>15</v>
      </c>
      <c r="C12" s="9">
        <v>0</v>
      </c>
      <c r="D12" s="9">
        <v>8000</v>
      </c>
      <c r="E12" s="9">
        <v>0</v>
      </c>
      <c r="F12" s="9">
        <v>0</v>
      </c>
      <c r="G12" s="9"/>
      <c r="H12" s="9">
        <f t="shared" si="0"/>
        <v>8000</v>
      </c>
      <c r="J12" s="11">
        <v>14000</v>
      </c>
      <c r="L12" s="11">
        <f t="shared" si="1"/>
        <v>6000</v>
      </c>
      <c r="M12" s="18">
        <f t="shared" si="2"/>
        <v>1.1417676659754728E-3</v>
      </c>
      <c r="O12" s="1" t="s">
        <v>53</v>
      </c>
    </row>
    <row r="13" spans="1:15" x14ac:dyDescent="0.2">
      <c r="A13" s="8" t="s">
        <v>16</v>
      </c>
      <c r="B13" s="8" t="s">
        <v>17</v>
      </c>
      <c r="C13" s="9">
        <v>0</v>
      </c>
      <c r="D13" s="9">
        <v>0</v>
      </c>
      <c r="E13" s="9">
        <v>20000</v>
      </c>
      <c r="F13" s="9">
        <v>0</v>
      </c>
      <c r="G13" s="9"/>
      <c r="H13" s="9">
        <f t="shared" si="0"/>
        <v>20000</v>
      </c>
      <c r="J13" s="11">
        <v>19923.37</v>
      </c>
      <c r="L13" s="11">
        <f t="shared" si="1"/>
        <v>-76.630000000001019</v>
      </c>
      <c r="M13" s="18">
        <f t="shared" si="2"/>
        <v>-1.4582276040616941E-5</v>
      </c>
      <c r="O13" s="1" t="s">
        <v>50</v>
      </c>
    </row>
    <row r="14" spans="1:15" x14ac:dyDescent="0.2">
      <c r="A14" s="8" t="s">
        <v>18</v>
      </c>
      <c r="B14" s="8" t="s">
        <v>19</v>
      </c>
      <c r="C14" s="9">
        <v>22336</v>
      </c>
      <c r="D14" s="9">
        <v>36728</v>
      </c>
      <c r="E14" s="9">
        <v>37500</v>
      </c>
      <c r="F14" s="9">
        <v>37500</v>
      </c>
      <c r="G14" s="9"/>
      <c r="H14" s="9">
        <f t="shared" si="0"/>
        <v>134064</v>
      </c>
      <c r="J14" s="11">
        <v>173491.1</v>
      </c>
      <c r="L14" s="11">
        <f t="shared" si="1"/>
        <v>39427.100000000006</v>
      </c>
      <c r="M14" s="18">
        <f t="shared" si="2"/>
        <v>7.5027646571969283E-3</v>
      </c>
      <c r="O14" s="1" t="s">
        <v>54</v>
      </c>
    </row>
    <row r="15" spans="1:15" x14ac:dyDescent="0.2">
      <c r="A15" s="8" t="s">
        <v>20</v>
      </c>
      <c r="B15" s="8" t="s">
        <v>21</v>
      </c>
      <c r="C15" s="9">
        <v>12965</v>
      </c>
      <c r="D15" s="9">
        <v>7728</v>
      </c>
      <c r="E15" s="9">
        <v>10333</v>
      </c>
      <c r="F15" s="9">
        <v>11500</v>
      </c>
      <c r="G15" s="9"/>
      <c r="H15" s="9">
        <f t="shared" si="0"/>
        <v>42526</v>
      </c>
      <c r="J15" s="11">
        <v>43443.99</v>
      </c>
      <c r="L15" s="11">
        <f t="shared" si="1"/>
        <v>917.98999999999796</v>
      </c>
      <c r="M15" s="18">
        <f t="shared" si="2"/>
        <v>1.7468854994813699E-4</v>
      </c>
      <c r="O15" s="1" t="s">
        <v>50</v>
      </c>
    </row>
    <row r="16" spans="1:15" x14ac:dyDescent="0.2">
      <c r="A16" s="8" t="s">
        <v>22</v>
      </c>
      <c r="B16" s="8" t="s">
        <v>23</v>
      </c>
      <c r="C16" s="9">
        <v>11963</v>
      </c>
      <c r="D16" s="9">
        <v>18818.333333333336</v>
      </c>
      <c r="E16" s="9">
        <v>12500</v>
      </c>
      <c r="F16" s="9">
        <v>12500</v>
      </c>
      <c r="G16" s="9"/>
      <c r="H16" s="9">
        <f t="shared" si="0"/>
        <v>55781.333333333336</v>
      </c>
      <c r="J16" s="11">
        <v>61119.6</v>
      </c>
      <c r="L16" s="11">
        <f t="shared" si="1"/>
        <v>5338.2666666666628</v>
      </c>
      <c r="M16" s="18">
        <f t="shared" si="2"/>
        <v>1.0158433787257771E-3</v>
      </c>
      <c r="O16" s="1" t="s">
        <v>51</v>
      </c>
    </row>
    <row r="17" spans="1:15" x14ac:dyDescent="0.2">
      <c r="A17" s="8" t="s">
        <v>24</v>
      </c>
      <c r="B17" s="8" t="s">
        <v>23</v>
      </c>
      <c r="C17" s="9">
        <v>9988</v>
      </c>
      <c r="D17" s="9">
        <v>9078.6666666666679</v>
      </c>
      <c r="E17" s="9">
        <v>10000</v>
      </c>
      <c r="F17" s="9">
        <v>10000</v>
      </c>
      <c r="G17" s="9"/>
      <c r="H17" s="9">
        <f t="shared" si="0"/>
        <v>39066.666666666672</v>
      </c>
      <c r="J17" s="11">
        <v>37669.85</v>
      </c>
      <c r="L17" s="11">
        <f t="shared" si="1"/>
        <v>-1396.816666666673</v>
      </c>
      <c r="M17" s="18">
        <f t="shared" si="2"/>
        <v>-2.6580668421594117E-4</v>
      </c>
      <c r="O17" s="1" t="s">
        <v>50</v>
      </c>
    </row>
    <row r="18" spans="1:15" x14ac:dyDescent="0.2">
      <c r="A18" s="8" t="s">
        <v>25</v>
      </c>
      <c r="B18" s="8" t="s">
        <v>26</v>
      </c>
      <c r="C18" s="9">
        <v>2904</v>
      </c>
      <c r="D18" s="9">
        <v>9321</v>
      </c>
      <c r="E18" s="9">
        <v>22000</v>
      </c>
      <c r="F18" s="9">
        <v>0</v>
      </c>
      <c r="G18" s="9"/>
      <c r="H18" s="9">
        <f t="shared" si="0"/>
        <v>34225</v>
      </c>
      <c r="J18" s="11">
        <v>13991.12</v>
      </c>
      <c r="L18" s="11">
        <f t="shared" si="1"/>
        <v>-20233.879999999997</v>
      </c>
      <c r="M18" s="18">
        <f t="shared" si="2"/>
        <v>-3.8503983235379661E-3</v>
      </c>
      <c r="O18" s="1" t="s">
        <v>48</v>
      </c>
    </row>
    <row r="19" spans="1:15" x14ac:dyDescent="0.2">
      <c r="A19" s="8" t="s">
        <v>27</v>
      </c>
      <c r="B19" s="8" t="s">
        <v>28</v>
      </c>
      <c r="C19" s="9">
        <v>2594</v>
      </c>
      <c r="D19" s="9">
        <v>5916</v>
      </c>
      <c r="E19" s="9">
        <v>7500</v>
      </c>
      <c r="F19" s="9">
        <v>7500</v>
      </c>
      <c r="G19" s="9"/>
      <c r="H19" s="9">
        <f t="shared" si="0"/>
        <v>23510</v>
      </c>
      <c r="J19" s="11">
        <v>20193.12</v>
      </c>
      <c r="L19" s="11">
        <f t="shared" si="1"/>
        <v>-3316.880000000001</v>
      </c>
      <c r="M19" s="18">
        <f t="shared" si="2"/>
        <v>-6.3118438932012119E-4</v>
      </c>
      <c r="O19" s="1" t="s">
        <v>49</v>
      </c>
    </row>
    <row r="20" spans="1:15" x14ac:dyDescent="0.2">
      <c r="A20" s="8" t="s">
        <v>29</v>
      </c>
      <c r="B20" s="8" t="s">
        <v>30</v>
      </c>
      <c r="C20" s="9">
        <v>41760</v>
      </c>
      <c r="D20" s="9">
        <v>77403</v>
      </c>
      <c r="E20" s="9">
        <v>68889</v>
      </c>
      <c r="F20" s="9">
        <v>76667</v>
      </c>
      <c r="G20" s="9"/>
      <c r="H20" s="9">
        <f t="shared" si="0"/>
        <v>264719</v>
      </c>
      <c r="J20" s="11">
        <v>277008.00999999995</v>
      </c>
      <c r="L20" s="11">
        <f t="shared" si="1"/>
        <v>12289.009999999951</v>
      </c>
      <c r="M20" s="18">
        <f t="shared" si="2"/>
        <v>2.3385323774748647E-3</v>
      </c>
      <c r="O20" s="1" t="s">
        <v>50</v>
      </c>
    </row>
    <row r="21" spans="1:15" x14ac:dyDescent="0.2">
      <c r="A21" s="8" t="s">
        <v>31</v>
      </c>
      <c r="B21" s="8" t="s">
        <v>32</v>
      </c>
      <c r="C21" s="9">
        <v>105750</v>
      </c>
      <c r="D21" s="9">
        <v>105750</v>
      </c>
      <c r="E21" s="9">
        <v>105750</v>
      </c>
      <c r="F21" s="9">
        <v>105750</v>
      </c>
      <c r="G21" s="9"/>
      <c r="H21" s="9">
        <f t="shared" si="0"/>
        <v>423000</v>
      </c>
      <c r="J21" s="11">
        <v>423000</v>
      </c>
      <c r="L21" s="11">
        <f t="shared" si="1"/>
        <v>0</v>
      </c>
      <c r="M21" s="18">
        <f t="shared" si="2"/>
        <v>0</v>
      </c>
      <c r="O21" s="1" t="s">
        <v>46</v>
      </c>
    </row>
    <row r="22" spans="1:15" x14ac:dyDescent="0.2">
      <c r="A22" s="14" t="s">
        <v>65</v>
      </c>
      <c r="B22" s="14"/>
      <c r="C22" s="15">
        <f>SUM(C8:C21)</f>
        <v>1056949.25</v>
      </c>
      <c r="D22" s="15">
        <f>SUM(D8:D21)</f>
        <v>1221413.2720102859</v>
      </c>
      <c r="E22" s="15">
        <f>SUM(E8:E21)</f>
        <v>1611593.6295238405</v>
      </c>
      <c r="F22" s="15">
        <f>SUM(F8:F21)</f>
        <v>1598269.7703571736</v>
      </c>
      <c r="G22" s="15"/>
      <c r="H22" s="15">
        <f>SUM(C22:F22)</f>
        <v>5488225.9218913</v>
      </c>
      <c r="I22" s="16"/>
      <c r="J22" s="15">
        <f>SUM(J8:J21)</f>
        <v>5255009.5600000033</v>
      </c>
      <c r="K22" s="16"/>
      <c r="L22" s="13">
        <f>SUM(L8:L21)</f>
        <v>-233216.36189129553</v>
      </c>
      <c r="M22" s="19">
        <f t="shared" si="2"/>
        <v>-4.4379816863985948E-2</v>
      </c>
    </row>
    <row r="24" spans="1:15" ht="15.75" x14ac:dyDescent="0.25">
      <c r="A24" s="12" t="s">
        <v>57</v>
      </c>
      <c r="B24" s="12" t="s">
        <v>2</v>
      </c>
    </row>
    <row r="25" spans="1:15" x14ac:dyDescent="0.2">
      <c r="J25" s="11"/>
    </row>
    <row r="26" spans="1:15" x14ac:dyDescent="0.2">
      <c r="A26" s="1" t="s">
        <v>37</v>
      </c>
      <c r="B26" s="1" t="s">
        <v>56</v>
      </c>
      <c r="J26" s="11">
        <v>995422.60000000009</v>
      </c>
    </row>
    <row r="27" spans="1:15" x14ac:dyDescent="0.2">
      <c r="A27" s="1" t="s">
        <v>36</v>
      </c>
      <c r="B27" s="1" t="s">
        <v>58</v>
      </c>
      <c r="J27" s="11">
        <v>13567455.93</v>
      </c>
    </row>
    <row r="28" spans="1:15" x14ac:dyDescent="0.2">
      <c r="A28" s="1" t="s">
        <v>38</v>
      </c>
      <c r="B28" s="1" t="s">
        <v>59</v>
      </c>
      <c r="J28" s="11">
        <v>131359.72</v>
      </c>
    </row>
    <row r="29" spans="1:15" x14ac:dyDescent="0.2">
      <c r="A29" s="1" t="s">
        <v>39</v>
      </c>
      <c r="B29" s="1" t="s">
        <v>60</v>
      </c>
      <c r="J29" s="11">
        <v>76263.67</v>
      </c>
    </row>
    <row r="31" spans="1:15" x14ac:dyDescent="0.2">
      <c r="A31" s="6" t="s">
        <v>41</v>
      </c>
      <c r="B31" s="6"/>
      <c r="C31" s="7">
        <f>SUM(C17:C30)</f>
        <v>1219945.25</v>
      </c>
      <c r="D31" s="7">
        <f>SUM(D17:D30)</f>
        <v>1428881.9386769526</v>
      </c>
      <c r="E31" s="7">
        <f>SUM(E17:E30)</f>
        <v>1825732.6295238405</v>
      </c>
      <c r="F31" s="7">
        <f>SUM(F17:F30)</f>
        <v>1798186.7703571736</v>
      </c>
      <c r="G31" s="7"/>
      <c r="H31" s="7"/>
      <c r="J31" s="7">
        <f>SUM(J22:J30)</f>
        <v>20025511.480000004</v>
      </c>
    </row>
  </sheetData>
  <mergeCells count="2">
    <mergeCell ref="B8:B9"/>
    <mergeCell ref="L6:M6"/>
  </mergeCells>
  <conditionalFormatting sqref="M8:M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:L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/>
  </sheetViews>
  <sheetFormatPr defaultColWidth="11.42578125" defaultRowHeight="12.75" x14ac:dyDescent="0.2"/>
  <cols>
    <col min="1" max="1" width="65.85546875" customWidth="1"/>
    <col min="2" max="5" width="24.7109375" customWidth="1"/>
    <col min="6" max="6" width="11.85546875" customWidth="1"/>
  </cols>
  <sheetData>
    <row r="1" spans="1:5" ht="15" x14ac:dyDescent="0.2">
      <c r="A1" s="1" t="s">
        <v>0</v>
      </c>
    </row>
    <row r="2" spans="1:5" ht="15" x14ac:dyDescent="0.2">
      <c r="A2" s="2" t="s">
        <v>66</v>
      </c>
    </row>
    <row r="3" spans="1:5" ht="15" x14ac:dyDescent="0.2">
      <c r="A3" s="3" t="s">
        <v>61</v>
      </c>
    </row>
    <row r="4" spans="1:5" ht="15" x14ac:dyDescent="0.2">
      <c r="A4" s="3" t="s">
        <v>74</v>
      </c>
    </row>
    <row r="6" spans="1:5" ht="15" x14ac:dyDescent="0.2">
      <c r="A6" s="1"/>
    </row>
    <row r="7" spans="1:5" ht="15" x14ac:dyDescent="0.2">
      <c r="A7" s="20"/>
      <c r="B7" s="21" t="s">
        <v>70</v>
      </c>
      <c r="C7" s="21" t="s">
        <v>71</v>
      </c>
      <c r="D7" s="21" t="s">
        <v>72</v>
      </c>
      <c r="E7" s="21" t="s">
        <v>73</v>
      </c>
    </row>
    <row r="8" spans="1:5" ht="15" x14ac:dyDescent="0.2">
      <c r="A8" s="8" t="s">
        <v>62</v>
      </c>
      <c r="B8" s="17">
        <v>176752.28005239129</v>
      </c>
      <c r="C8" s="17">
        <v>98214.546599999987</v>
      </c>
      <c r="D8" s="17">
        <v>98214.546599999987</v>
      </c>
      <c r="E8" s="17">
        <v>109908.08145</v>
      </c>
    </row>
    <row r="9" spans="1:5" ht="15" x14ac:dyDescent="0.2">
      <c r="A9" s="8" t="s">
        <v>76</v>
      </c>
      <c r="B9" s="17">
        <v>1727887.1156041664</v>
      </c>
      <c r="C9" s="17">
        <v>1278518.2113641666</v>
      </c>
      <c r="D9" s="17">
        <v>1454475.2866974997</v>
      </c>
      <c r="E9" s="17">
        <v>1562917.7650500748</v>
      </c>
    </row>
    <row r="10" spans="1:5" ht="15" x14ac:dyDescent="0.2">
      <c r="A10" s="8" t="s">
        <v>75</v>
      </c>
      <c r="B10" s="17">
        <v>139198.96</v>
      </c>
      <c r="C10" s="17">
        <v>107700</v>
      </c>
      <c r="D10" s="17">
        <v>71230</v>
      </c>
      <c r="E10" s="17">
        <v>71230</v>
      </c>
    </row>
    <row r="11" spans="1:5" ht="15" x14ac:dyDescent="0.2">
      <c r="A11" s="8" t="s">
        <v>14</v>
      </c>
      <c r="B11" s="17">
        <v>30000</v>
      </c>
      <c r="C11" s="17">
        <v>0</v>
      </c>
      <c r="D11" s="17">
        <v>30000</v>
      </c>
      <c r="E11" s="17">
        <v>0</v>
      </c>
    </row>
    <row r="12" spans="1:5" ht="15" x14ac:dyDescent="0.2">
      <c r="A12" s="8" t="s">
        <v>16</v>
      </c>
      <c r="B12" s="17">
        <v>6051</v>
      </c>
      <c r="C12" s="17">
        <v>15000</v>
      </c>
      <c r="D12" s="17">
        <v>15000</v>
      </c>
      <c r="E12" s="17">
        <v>15000</v>
      </c>
    </row>
    <row r="13" spans="1:5" ht="15" x14ac:dyDescent="0.2">
      <c r="A13" s="8" t="s">
        <v>18</v>
      </c>
      <c r="B13" s="17">
        <v>88755.959999999992</v>
      </c>
      <c r="C13" s="17">
        <v>15000</v>
      </c>
      <c r="D13" s="17">
        <v>15000</v>
      </c>
      <c r="E13" s="17">
        <v>15000</v>
      </c>
    </row>
    <row r="14" spans="1:5" ht="15" x14ac:dyDescent="0.2">
      <c r="A14" s="8" t="s">
        <v>20</v>
      </c>
      <c r="B14" s="17">
        <v>15711.343333333334</v>
      </c>
      <c r="C14" s="17">
        <v>9845.8333333333321</v>
      </c>
      <c r="D14" s="17">
        <v>11120.833333333334</v>
      </c>
      <c r="E14" s="17">
        <v>11475</v>
      </c>
    </row>
    <row r="15" spans="1:5" ht="15" x14ac:dyDescent="0.2">
      <c r="A15" s="8" t="s">
        <v>22</v>
      </c>
      <c r="B15" s="17">
        <v>46658.921111111107</v>
      </c>
      <c r="C15" s="17">
        <v>15305.666666666666</v>
      </c>
      <c r="D15" s="17">
        <v>15305.666666666666</v>
      </c>
      <c r="E15" s="17">
        <v>15305.666666666666</v>
      </c>
    </row>
    <row r="16" spans="1:5" ht="15" x14ac:dyDescent="0.2">
      <c r="A16" s="8" t="s">
        <v>63</v>
      </c>
      <c r="B16" s="17">
        <v>32137.14857142857</v>
      </c>
      <c r="C16" s="17">
        <v>81428.57142857142</v>
      </c>
      <c r="D16" s="17">
        <v>75000</v>
      </c>
      <c r="E16" s="17">
        <v>75000</v>
      </c>
    </row>
    <row r="17" spans="1:5" ht="15" x14ac:dyDescent="0.2">
      <c r="A17" s="8" t="s">
        <v>27</v>
      </c>
      <c r="B17" s="17">
        <v>14971.57</v>
      </c>
      <c r="C17" s="17">
        <v>6030.0000000000009</v>
      </c>
      <c r="D17" s="17">
        <v>6934.5</v>
      </c>
      <c r="E17" s="17">
        <v>6934.5</v>
      </c>
    </row>
    <row r="18" spans="1:5" ht="15" x14ac:dyDescent="0.2">
      <c r="A18" s="8" t="s">
        <v>64</v>
      </c>
      <c r="B18" s="17">
        <v>92707.010000000009</v>
      </c>
      <c r="C18" s="17">
        <v>30000</v>
      </c>
      <c r="D18" s="17">
        <v>30000</v>
      </c>
      <c r="E18" s="17">
        <v>30000</v>
      </c>
    </row>
    <row r="19" spans="1:5" ht="15" x14ac:dyDescent="0.2">
      <c r="A19" s="8" t="s">
        <v>29</v>
      </c>
      <c r="B19" s="17">
        <v>237783.56666666677</v>
      </c>
      <c r="C19" s="17">
        <v>92140</v>
      </c>
      <c r="D19" s="17">
        <v>98736</v>
      </c>
      <c r="E19" s="17">
        <v>90736</v>
      </c>
    </row>
    <row r="20" spans="1:5" ht="15" x14ac:dyDescent="0.2">
      <c r="A20" s="8" t="s">
        <v>31</v>
      </c>
      <c r="B20" s="17">
        <v>193875</v>
      </c>
      <c r="C20" s="17">
        <v>105750</v>
      </c>
      <c r="D20" s="17">
        <v>105750</v>
      </c>
      <c r="E20" s="17">
        <v>105750</v>
      </c>
    </row>
    <row r="21" spans="1:5" ht="15" x14ac:dyDescent="0.2">
      <c r="A21" s="6" t="s">
        <v>65</v>
      </c>
      <c r="B21" s="7">
        <f>SUM(B8:B20)</f>
        <v>2802489.8753390969</v>
      </c>
      <c r="C21" s="7">
        <f>SUM(C8:C20)</f>
        <v>1854932.8293927379</v>
      </c>
      <c r="D21" s="7">
        <f>SUM(D8:D20)</f>
        <v>2026766.8332974997</v>
      </c>
      <c r="E21" s="7">
        <f>SUM(E8:E20)</f>
        <v>2109257.0131667415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 actual 2016</vt:lpstr>
      <vt:lpstr>Budget 2017 and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2017-11-27T19:05:21Z</dcterms:created>
  <dcterms:modified xsi:type="dcterms:W3CDTF">2017-11-27T19:06:44Z</dcterms:modified>
</cp:coreProperties>
</file>