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bookViews>
    <workbookView xWindow="0" yWindow="525" windowWidth="16605" windowHeight="9435" tabRatio="1000"/>
  </bookViews>
  <sheets>
    <sheet name="Consolidated" sheetId="42" r:id="rId1"/>
    <sheet name="Cameroon Logframe" sheetId="47" r:id="rId2"/>
    <sheet name="Cameroon Activity Log" sheetId="49" r:id="rId3"/>
    <sheet name="DRC Logframe" sheetId="44" r:id="rId4"/>
    <sheet name="DRC Activity log" sheetId="43" r:id="rId5"/>
    <sheet name="Guinea Bissau GiveWell" sheetId="33" r:id="rId6"/>
    <sheet name="Guinea Bissau Activity Log " sheetId="34" r:id="rId7"/>
    <sheet name="Guinea Conakry " sheetId="45" r:id="rId8"/>
    <sheet name="Guinea Conakry Activity Log" sheetId="46" r:id="rId9"/>
    <sheet name="Nigeria - 4 states" sheetId="37" r:id="rId10"/>
    <sheet name="Nigeria 4 states Activity Log" sheetId="38" r:id="rId11"/>
    <sheet name="Nigeria - Benue " sheetId="39" r:id="rId12"/>
    <sheet name="Nigeria  Benue Activity Log" sheetId="41" r:id="rId13"/>
    <sheet name="Sheet2" sheetId="32" r:id="rId14"/>
  </sheets>
  <externalReferences>
    <externalReference r:id="rId15"/>
    <externalReference r:id="rId16"/>
  </externalReferences>
  <definedNames>
    <definedName name="FSanitaires">[1]Prog_data!$C$8:$C$137</definedName>
    <definedName name="GB" localSheetId="3">#REF!</definedName>
    <definedName name="GB">#REF!</definedName>
    <definedName name="GC" localSheetId="3">#REF!</definedName>
    <definedName name="GC">#REF!</definedName>
    <definedName name="Naija" localSheetId="3">#REF!</definedName>
    <definedName name="Naija">#REF!</definedName>
    <definedName name="PQ1.1" localSheetId="3">#REF!</definedName>
    <definedName name="PQ1.1" localSheetId="5">#REF!</definedName>
    <definedName name="PQ1.1" localSheetId="7">#REF!</definedName>
    <definedName name="PQ1.1" localSheetId="8">#REF!</definedName>
    <definedName name="PQ1.1" localSheetId="11">#REF!</definedName>
    <definedName name="PQ1.1" localSheetId="12">#REF!</definedName>
    <definedName name="PQ1.1">#REF!</definedName>
    <definedName name="PQ1.2" localSheetId="3">#REF!</definedName>
    <definedName name="PQ1.2" localSheetId="5">#REF!</definedName>
    <definedName name="PQ1.2" localSheetId="7">#REF!</definedName>
    <definedName name="PQ1.2" localSheetId="8">#REF!</definedName>
    <definedName name="PQ1.2" localSheetId="11">#REF!</definedName>
    <definedName name="PQ1.2" localSheetId="12">#REF!</definedName>
    <definedName name="PQ1.2">#REF!</definedName>
    <definedName name="PQ1.3" localSheetId="3">#REF!</definedName>
    <definedName name="PQ1.3" localSheetId="5">#REF!</definedName>
    <definedName name="PQ1.3" localSheetId="7">#REF!</definedName>
    <definedName name="PQ1.3" localSheetId="8">#REF!</definedName>
    <definedName name="PQ1.3" localSheetId="11">#REF!</definedName>
    <definedName name="PQ1.3" localSheetId="12">#REF!</definedName>
    <definedName name="PQ1.3">#REF!</definedName>
    <definedName name="Vaccine_list">[2]prog!$F$65:$F$93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67" i="37" l="1"/>
  <c r="F58" i="39" l="1"/>
  <c r="E58" i="39"/>
  <c r="F62" i="37" l="1"/>
  <c r="F87" i="47" l="1"/>
  <c r="G65" i="47"/>
  <c r="G70" i="47" s="1"/>
  <c r="G75" i="47" s="1"/>
  <c r="G80" i="47" s="1"/>
  <c r="F65" i="47"/>
  <c r="F70" i="47" s="1"/>
  <c r="F75" i="47" s="1"/>
  <c r="F80" i="47" s="1"/>
  <c r="E65" i="47"/>
  <c r="E70" i="47" s="1"/>
  <c r="E75" i="47" s="1"/>
  <c r="E80" i="47" s="1"/>
  <c r="F46" i="47"/>
  <c r="F86" i="47" s="1"/>
  <c r="E46" i="47"/>
  <c r="G32" i="47"/>
  <c r="G46" i="47" s="1"/>
  <c r="G86" i="47" s="1"/>
  <c r="F7" i="47"/>
  <c r="E7" i="47"/>
  <c r="E148" i="42" l="1"/>
  <c r="F148" i="42"/>
  <c r="G148" i="42"/>
  <c r="D148" i="42"/>
  <c r="E147" i="42"/>
  <c r="F147" i="42"/>
  <c r="G147" i="42"/>
  <c r="H147" i="42"/>
  <c r="D147" i="42"/>
  <c r="E146" i="42"/>
  <c r="F146" i="42"/>
  <c r="G146" i="42"/>
  <c r="H146" i="42"/>
  <c r="D146" i="42"/>
  <c r="E145" i="42"/>
  <c r="F145" i="42"/>
  <c r="G145" i="42"/>
  <c r="H145" i="42"/>
  <c r="D145" i="42"/>
  <c r="E144" i="42"/>
  <c r="F144" i="42"/>
  <c r="G144" i="42"/>
  <c r="H144" i="42"/>
  <c r="D144" i="42"/>
  <c r="E138" i="42" l="1"/>
  <c r="F138" i="42"/>
  <c r="G138" i="42"/>
  <c r="H138" i="42"/>
  <c r="D138" i="42"/>
  <c r="E137" i="42"/>
  <c r="F137" i="42"/>
  <c r="G137" i="42"/>
  <c r="H137" i="42"/>
  <c r="D137" i="42"/>
  <c r="E136" i="42"/>
  <c r="F136" i="42"/>
  <c r="G136" i="42"/>
  <c r="D136" i="42"/>
  <c r="E135" i="42"/>
  <c r="F135" i="42"/>
  <c r="G135" i="42"/>
  <c r="H135" i="42"/>
  <c r="D135" i="42"/>
  <c r="E134" i="42"/>
  <c r="F134" i="42"/>
  <c r="G134" i="42"/>
  <c r="H134" i="42"/>
  <c r="D134" i="42"/>
  <c r="E128" i="42"/>
  <c r="F128" i="42"/>
  <c r="G128" i="42"/>
  <c r="H128" i="42"/>
  <c r="D128" i="42"/>
  <c r="E127" i="42"/>
  <c r="F127" i="42"/>
  <c r="G127" i="42"/>
  <c r="H127" i="42"/>
  <c r="D127" i="42"/>
  <c r="F119" i="42"/>
  <c r="G119" i="42"/>
  <c r="H119" i="42"/>
  <c r="E118" i="42"/>
  <c r="F118" i="42"/>
  <c r="G118" i="42"/>
  <c r="D118" i="42"/>
  <c r="E109" i="42"/>
  <c r="F109" i="42"/>
  <c r="G109" i="42"/>
  <c r="E126" i="42" l="1"/>
  <c r="F126" i="42"/>
  <c r="G126" i="42"/>
  <c r="D126" i="42"/>
  <c r="H125" i="42"/>
  <c r="E125" i="42"/>
  <c r="F125" i="42"/>
  <c r="G125" i="42"/>
  <c r="D125" i="42"/>
  <c r="E124" i="42"/>
  <c r="F124" i="42"/>
  <c r="G124" i="42"/>
  <c r="H124" i="42"/>
  <c r="D124" i="42"/>
  <c r="E119" i="42"/>
  <c r="D119" i="42"/>
  <c r="E117" i="42"/>
  <c r="F117" i="42"/>
  <c r="G117" i="42"/>
  <c r="D117" i="42"/>
  <c r="E116" i="42"/>
  <c r="F116" i="42"/>
  <c r="G116" i="42"/>
  <c r="D116" i="42"/>
  <c r="E115" i="42"/>
  <c r="F115" i="42"/>
  <c r="G115" i="42"/>
  <c r="D115" i="42"/>
  <c r="E110" i="42"/>
  <c r="F110" i="42"/>
  <c r="G110" i="42"/>
  <c r="H110" i="42"/>
  <c r="D110" i="42"/>
  <c r="D109" i="42"/>
  <c r="E108" i="42"/>
  <c r="F108" i="42"/>
  <c r="G108" i="42"/>
  <c r="D108" i="42"/>
  <c r="E107" i="42"/>
  <c r="F107" i="42"/>
  <c r="G107" i="42"/>
  <c r="D107" i="42"/>
  <c r="E106" i="42"/>
  <c r="F106" i="42"/>
  <c r="G106" i="42"/>
  <c r="H106" i="42"/>
  <c r="D106" i="42"/>
  <c r="E100" i="42"/>
  <c r="F100" i="42"/>
  <c r="G100" i="42"/>
  <c r="H100" i="42"/>
  <c r="D100" i="42"/>
  <c r="E99" i="42"/>
  <c r="F99" i="42"/>
  <c r="G99" i="42"/>
  <c r="H99" i="42"/>
  <c r="D99" i="42"/>
  <c r="F98" i="42"/>
  <c r="G98" i="42"/>
  <c r="D98" i="42"/>
  <c r="E97" i="42"/>
  <c r="F97" i="42"/>
  <c r="G97" i="42"/>
  <c r="H97" i="42"/>
  <c r="D97" i="42"/>
  <c r="E96" i="42"/>
  <c r="F96" i="42"/>
  <c r="G96" i="42"/>
  <c r="H96" i="42"/>
  <c r="D96" i="42"/>
  <c r="E93" i="42"/>
  <c r="F93" i="42"/>
  <c r="G93" i="42"/>
  <c r="H93" i="42"/>
  <c r="D93" i="42"/>
  <c r="H92" i="42"/>
  <c r="E92" i="42"/>
  <c r="F92" i="42"/>
  <c r="G92" i="42"/>
  <c r="D92" i="42"/>
  <c r="E91" i="42"/>
  <c r="F91" i="42"/>
  <c r="G91" i="42"/>
  <c r="H91" i="42"/>
  <c r="D91" i="42"/>
  <c r="E90" i="42"/>
  <c r="F90" i="42"/>
  <c r="G90" i="42"/>
  <c r="H90" i="42"/>
  <c r="D90" i="42"/>
  <c r="E89" i="42"/>
  <c r="F89" i="42"/>
  <c r="G89" i="42"/>
  <c r="H89" i="42"/>
  <c r="D89" i="42"/>
  <c r="E84" i="42" l="1"/>
  <c r="F84" i="42"/>
  <c r="G84" i="42"/>
  <c r="H84" i="42"/>
  <c r="D84" i="42"/>
  <c r="E83" i="42"/>
  <c r="F83" i="42"/>
  <c r="G83" i="42"/>
  <c r="H83" i="42"/>
  <c r="D83" i="42"/>
  <c r="H81" i="42"/>
  <c r="D81" i="42"/>
  <c r="E80" i="42"/>
  <c r="F80" i="42"/>
  <c r="G80" i="42"/>
  <c r="H80" i="42"/>
  <c r="D80" i="42"/>
  <c r="F75" i="42"/>
  <c r="G75" i="42"/>
  <c r="H75" i="42"/>
  <c r="E75" i="42"/>
  <c r="E74" i="42"/>
  <c r="F74" i="42"/>
  <c r="G74" i="42"/>
  <c r="H74" i="42"/>
  <c r="D74" i="42"/>
  <c r="H72" i="42"/>
  <c r="G71" i="42"/>
  <c r="H71" i="42"/>
  <c r="E71" i="42"/>
  <c r="H108" i="45" l="1"/>
  <c r="H136" i="42" s="1"/>
  <c r="H69" i="44"/>
  <c r="H115" i="42" s="1"/>
  <c r="F43" i="44"/>
  <c r="F71" i="42" s="1"/>
  <c r="H102" i="45" l="1"/>
  <c r="H126" i="42" s="1"/>
  <c r="H67" i="37"/>
  <c r="H118" i="42" s="1"/>
  <c r="H62" i="37"/>
  <c r="H109" i="42" s="1"/>
  <c r="G96" i="45"/>
  <c r="G101" i="45" s="1"/>
  <c r="G107" i="45" s="1"/>
  <c r="F96" i="45"/>
  <c r="F101" i="45" s="1"/>
  <c r="F107" i="45" s="1"/>
  <c r="H86" i="45"/>
  <c r="H98" i="42" s="1"/>
  <c r="E86" i="45"/>
  <c r="E98" i="42" s="1"/>
  <c r="D76" i="45"/>
  <c r="D71" i="45"/>
  <c r="E71" i="45" s="1"/>
  <c r="G65" i="45"/>
  <c r="F65" i="45"/>
  <c r="E65" i="45"/>
  <c r="G27" i="45"/>
  <c r="G32" i="45" s="1"/>
  <c r="G46" i="45" s="1"/>
  <c r="G70" i="45" s="1"/>
  <c r="F7" i="45"/>
  <c r="F27" i="45" s="1"/>
  <c r="F32" i="45" s="1"/>
  <c r="F46" i="45" s="1"/>
  <c r="F70" i="45" s="1"/>
  <c r="E7" i="45"/>
  <c r="E27" i="45" s="1"/>
  <c r="E32" i="45" s="1"/>
  <c r="E46" i="45" s="1"/>
  <c r="E70" i="45" s="1"/>
  <c r="E96" i="45" s="1"/>
  <c r="E101" i="45" s="1"/>
  <c r="E107" i="45" s="1"/>
  <c r="H92" i="45"/>
  <c r="H108" i="42" s="1"/>
  <c r="H97" i="45"/>
  <c r="H117" i="42" s="1"/>
  <c r="E53" i="33"/>
  <c r="E72" i="42" s="1"/>
  <c r="F53" i="33"/>
  <c r="F72" i="42" s="1"/>
  <c r="G53" i="33"/>
  <c r="G72" i="42" s="1"/>
  <c r="E58" i="33"/>
  <c r="E81" i="42" s="1"/>
  <c r="F58" i="33"/>
  <c r="F81" i="42" s="1"/>
  <c r="G58" i="33"/>
  <c r="G81" i="42" s="1"/>
  <c r="H74" i="33"/>
  <c r="H107" i="42" s="1"/>
  <c r="H79" i="33"/>
  <c r="H116" i="42" s="1"/>
  <c r="E73" i="42" l="1"/>
  <c r="F73" i="42"/>
  <c r="D73" i="42"/>
  <c r="E76" i="45"/>
  <c r="D82" i="42"/>
  <c r="F76" i="45" l="1"/>
  <c r="E82" i="42"/>
  <c r="H71" i="45"/>
  <c r="H73" i="42" s="1"/>
  <c r="G73" i="42"/>
  <c r="G76" i="45" l="1"/>
  <c r="F82" i="42"/>
  <c r="H76" i="45" l="1"/>
  <c r="H82" i="42" s="1"/>
  <c r="G82" i="42"/>
</calcChain>
</file>

<file path=xl/comments1.xml><?xml version="1.0" encoding="utf-8"?>
<comments xmlns="http://schemas.openxmlformats.org/spreadsheetml/2006/main">
  <authors>
    <author>Author</author>
  </authors>
  <commentList>
    <comment ref="E81" authorId="0">
      <text>
        <r>
          <rPr>
            <b/>
            <sz val="9"/>
            <color indexed="81"/>
            <rFont val="Tahoma"/>
            <family val="2"/>
          </rPr>
          <t>Author:</t>
        </r>
        <r>
          <rPr>
            <sz val="9"/>
            <color indexed="81"/>
            <rFont val="Tahoma"/>
            <family val="2"/>
          </rPr>
          <t xml:space="preserve">
the original figure (2,520) was a typo - 365 is the amount that was in the budget</t>
        </r>
      </text>
    </comment>
    <comment ref="D86" authorId="0">
      <text>
        <r>
          <rPr>
            <b/>
            <sz val="9"/>
            <color indexed="81"/>
            <rFont val="Tahoma"/>
            <family val="2"/>
          </rPr>
          <t>Author:</t>
        </r>
        <r>
          <rPr>
            <sz val="9"/>
            <color indexed="81"/>
            <rFont val="Tahoma"/>
            <family val="2"/>
          </rPr>
          <t xml:space="preserve">
based on 2017 operational experience denominator changed from 336 to 559 </t>
        </r>
      </text>
    </comment>
    <comment ref="E86" authorId="0">
      <text>
        <r>
          <rPr>
            <b/>
            <sz val="9"/>
            <color indexed="81"/>
            <rFont val="Tahoma"/>
            <family val="2"/>
          </rPr>
          <t>Author:</t>
        </r>
        <r>
          <rPr>
            <sz val="9"/>
            <color indexed="81"/>
            <rFont val="Tahoma"/>
            <family val="2"/>
          </rPr>
          <t xml:space="preserve">
target set based on understanding of there being 336 schools at time of drafting original logframe</t>
        </r>
      </text>
    </comment>
  </commentList>
</comments>
</file>

<file path=xl/comments2.xml><?xml version="1.0" encoding="utf-8"?>
<comments xmlns="http://schemas.openxmlformats.org/spreadsheetml/2006/main">
  <authors>
    <author>Author</author>
  </authors>
  <commentList>
    <comment ref="E67" authorId="0">
      <text>
        <r>
          <rPr>
            <b/>
            <sz val="9"/>
            <color indexed="81"/>
            <rFont val="Tahoma"/>
            <family val="2"/>
          </rPr>
          <t>Author:</t>
        </r>
        <r>
          <rPr>
            <sz val="9"/>
            <color indexed="81"/>
            <rFont val="Tahoma"/>
            <family val="2"/>
          </rPr>
          <t xml:space="preserve">
previously 2,269,079</t>
        </r>
      </text>
    </comment>
  </commentList>
</comments>
</file>

<file path=xl/comments3.xml><?xml version="1.0" encoding="utf-8"?>
<comments xmlns="http://schemas.openxmlformats.org/spreadsheetml/2006/main">
  <authors>
    <author>Author</author>
  </authors>
  <commentList>
    <comment ref="E58" authorId="0">
      <text>
        <r>
          <rPr>
            <b/>
            <sz val="9"/>
            <color indexed="81"/>
            <rFont val="Tahoma"/>
            <family val="2"/>
          </rPr>
          <t>Author:</t>
        </r>
        <r>
          <rPr>
            <sz val="9"/>
            <color indexed="81"/>
            <rFont val="Tahoma"/>
            <family val="2"/>
          </rPr>
          <t xml:space="preserve">
previously 309,591</t>
        </r>
      </text>
    </comment>
    <comment ref="F58" authorId="0">
      <text>
        <r>
          <rPr>
            <b/>
            <sz val="9"/>
            <color indexed="81"/>
            <rFont val="Tahoma"/>
            <family val="2"/>
          </rPr>
          <t>Author:</t>
        </r>
        <r>
          <rPr>
            <sz val="9"/>
            <color indexed="81"/>
            <rFont val="Tahoma"/>
            <family val="2"/>
          </rPr>
          <t xml:space="preserve">
previously 207,778</t>
        </r>
      </text>
    </comment>
    <comment ref="E62" authorId="0">
      <text>
        <r>
          <rPr>
            <b/>
            <sz val="9"/>
            <color indexed="81"/>
            <rFont val="Tahoma"/>
            <family val="2"/>
          </rPr>
          <t>Author:</t>
        </r>
        <r>
          <rPr>
            <sz val="9"/>
            <color indexed="81"/>
            <rFont val="Tahoma"/>
            <family val="2"/>
          </rPr>
          <t xml:space="preserve">
previously 1,074,108</t>
        </r>
      </text>
    </comment>
    <comment ref="F62" authorId="0">
      <text>
        <r>
          <rPr>
            <b/>
            <sz val="9"/>
            <color indexed="81"/>
            <rFont val="Tahoma"/>
            <family val="2"/>
          </rPr>
          <t>Author:</t>
        </r>
        <r>
          <rPr>
            <sz val="9"/>
            <color indexed="81"/>
            <rFont val="Tahoma"/>
            <family val="2"/>
          </rPr>
          <t xml:space="preserve">
previously 904,804</t>
        </r>
      </text>
    </comment>
    <comment ref="B66" authorId="0">
      <text>
        <r>
          <rPr>
            <b/>
            <sz val="9"/>
            <color indexed="81"/>
            <rFont val="Tahoma"/>
            <family val="2"/>
          </rPr>
          <t>Author:</t>
        </r>
        <r>
          <rPr>
            <sz val="9"/>
            <color indexed="81"/>
            <rFont val="Tahoma"/>
            <family val="2"/>
          </rPr>
          <t xml:space="preserve">
only Benue (fully intergrated) - not to appear on summary page</t>
        </r>
      </text>
    </comment>
  </commentList>
</comments>
</file>

<file path=xl/sharedStrings.xml><?xml version="1.0" encoding="utf-8"?>
<sst xmlns="http://schemas.openxmlformats.org/spreadsheetml/2006/main" count="2639" uniqueCount="611">
  <si>
    <t>IMPACT</t>
  </si>
  <si>
    <t>Baseline</t>
  </si>
  <si>
    <t>Planned</t>
  </si>
  <si>
    <t>Achieved</t>
  </si>
  <si>
    <t>Source</t>
  </si>
  <si>
    <t>Assumptions</t>
  </si>
  <si>
    <t>OUTPUT 1</t>
  </si>
  <si>
    <t>Assumption</t>
  </si>
  <si>
    <t>RISK RATING</t>
  </si>
  <si>
    <t>OUTPUT 2</t>
  </si>
  <si>
    <t>Output Indicator 1.1</t>
  </si>
  <si>
    <t>Output Indicator 1.2</t>
  </si>
  <si>
    <t>Output Indicator 1.3</t>
  </si>
  <si>
    <t>Impact Indicator 1</t>
  </si>
  <si>
    <t>OUTPUT 3</t>
  </si>
  <si>
    <t>Impact Indicator 2</t>
  </si>
  <si>
    <t>ACTIVITY 1.1</t>
  </si>
  <si>
    <t>ACTIVITY 1.2</t>
  </si>
  <si>
    <t>ACTIVITY 1.3</t>
  </si>
  <si>
    <t>ACTIVITY 2.1</t>
  </si>
  <si>
    <t>ACTIVITY 2.2</t>
  </si>
  <si>
    <t>ACTIVITY 2.3</t>
  </si>
  <si>
    <t>ACTIVITY 2.4</t>
  </si>
  <si>
    <t>TOTAL</t>
  </si>
  <si>
    <t>Cameroon</t>
  </si>
  <si>
    <t>ACTIVITY 3.2</t>
  </si>
  <si>
    <t>ACTIVITY 3.1</t>
  </si>
  <si>
    <t>ACTIVITY 3.3</t>
  </si>
  <si>
    <t>ACTIVITY 3.4</t>
  </si>
  <si>
    <t>Output Indicator 3.2</t>
  </si>
  <si>
    <t>Output Indicator 3.3</t>
  </si>
  <si>
    <t>Output Indicator 1.4</t>
  </si>
  <si>
    <t>OUTCOME 1</t>
  </si>
  <si>
    <t>Outcome 1 Indicator 1</t>
  </si>
  <si>
    <t>Impact Indicator 3</t>
  </si>
  <si>
    <t>Intensity of STH infection  has reached low levels.                                                                                                                                     i) Ascaris: 1-4,999 epg                                 ii) Whipworms: 1-999 epg                         iii) Hook worms: 1-1999 epg</t>
  </si>
  <si>
    <t>Impact Indicator 4</t>
  </si>
  <si>
    <t>Intensity of Schistosomiasis infection has reached low levels.                                                                                                              i) Intestinal schistosomiasis: 1-99epg                                                          ii) Urinary Schistosomiasis: &lt;50eggs/10ml of urine</t>
  </si>
  <si>
    <t xml:space="preserve">OUTPUT 1 </t>
  </si>
  <si>
    <t>Milestone 1 (Dec 2017)</t>
  </si>
  <si>
    <t>Milestone 2 (Dec 2018)</t>
  </si>
  <si>
    <t>Milestone 3 (Dec 2019)</t>
  </si>
  <si>
    <t>Outcome 1 Indicator 2</t>
  </si>
  <si>
    <t>Outcome 1 Indicator 3</t>
  </si>
  <si>
    <t>1 - 95%</t>
  </si>
  <si>
    <t>0 - 86%</t>
  </si>
  <si>
    <t>No data</t>
  </si>
  <si>
    <t xml:space="preserve">No data. </t>
  </si>
  <si>
    <t xml:space="preserve"> Prevalence  of STH has reached moderate  levels.                                                          Prevalence levels: ≥20% and &lt;50%.                                                             </t>
  </si>
  <si>
    <t xml:space="preserve">Prevalence  of STH infection  has reached low levels.                                                              STH Prevalence is at  &lt;20%.                                                </t>
  </si>
  <si>
    <t xml:space="preserve"> Prevalence  of Schistosomiasis has reached moderate  levels.                                       Prevalence levels: ≥10% and &lt;50%.
                                                  </t>
  </si>
  <si>
    <t>The proportion of children heavily infected has been reduced to less than 1% in 2-3 years.</t>
  </si>
  <si>
    <t>BCC strategy identified and fully implemented.</t>
  </si>
  <si>
    <t xml:space="preserve">Intensity of Schistosomiasis has reached moderate  and low levels                                      
of infection:                                                              i) Moderate level of intestinal schistosomiasis: 100-399epg
ii) Low levels of urinary Schistosomiasis:  &lt;50eggs/10 mls of urine.                                                       </t>
  </si>
  <si>
    <t>Reduction in the prevalence  of STH  due to improved hygiene and sanitation behaviours amongst SAC</t>
  </si>
  <si>
    <t>Guinea Bissau</t>
  </si>
  <si>
    <t>Milestone 3 (December 2019)</t>
  </si>
  <si>
    <t>Milestone 2 (December  2018)</t>
  </si>
  <si>
    <t>Milestone 1 (December 2017</t>
  </si>
  <si>
    <t>Output Indicator 4.1</t>
  </si>
  <si>
    <t>Output 4</t>
  </si>
  <si>
    <t>Milestone 1 (December 2017)</t>
  </si>
  <si>
    <t>Output Indicator 3.1</t>
  </si>
  <si>
    <t xml:space="preserve">OUTPUT 3 </t>
  </si>
  <si>
    <t xml:space="preserve">Number of treatment coverage surveys conducted to collect data disaggregated by age group and gender </t>
  </si>
  <si>
    <t>Output Indicator 2.3</t>
  </si>
  <si>
    <t>Output Indicator 2.2</t>
  </si>
  <si>
    <t>Output Indicator 2.1</t>
  </si>
  <si>
    <t xml:space="preserve">OUTPUT 2 </t>
  </si>
  <si>
    <t>Output Indicator 1.5</t>
  </si>
  <si>
    <t>Number  of CDDs trained on praziquantel and albendazole  administration for Schistosomiasis and STH</t>
  </si>
  <si>
    <t>Number of teachers trained at operational level (district)</t>
  </si>
  <si>
    <t>Outcome 2 Indicator 4</t>
  </si>
  <si>
    <t>Milestone 3 (March 2019)</t>
  </si>
  <si>
    <t>Milestone 2 (March 2018)</t>
  </si>
  <si>
    <t>Milestone 1 (March 2017)</t>
  </si>
  <si>
    <t>0 - 16%</t>
  </si>
  <si>
    <t>13 - 94%</t>
  </si>
  <si>
    <t>ACTIVITY 4.1</t>
  </si>
  <si>
    <t>OUTPUT 4</t>
  </si>
  <si>
    <t>ACTIVITY 2.9</t>
  </si>
  <si>
    <t>ACTIVITY 2.8</t>
  </si>
  <si>
    <t>ACTIVITY 2.7</t>
  </si>
  <si>
    <t>ACTIVITY 2.6</t>
  </si>
  <si>
    <t>ACTIVITY 2.5</t>
  </si>
  <si>
    <t>ACTIVITY 1.4</t>
  </si>
  <si>
    <t>Milestone 2 (Dec  2018)</t>
  </si>
  <si>
    <t>Guinea Conakry</t>
  </si>
  <si>
    <t>MDA reports; Treatment coverage surveys</t>
  </si>
  <si>
    <t>0% (0/336 schools)</t>
  </si>
  <si>
    <t xml:space="preserve">OUTPUT 1 for Outcome1 </t>
  </si>
  <si>
    <t xml:space="preserve">MDA reports </t>
  </si>
  <si>
    <t>OUTPUT 2 for Outcome1</t>
  </si>
  <si>
    <t>Treat school aged children between 5-15 years  for STH and for schistosomiasis  through Mass Drug Administration (MDA) .</t>
  </si>
  <si>
    <t>Number of children aged children between 5-15 years  treated for STH</t>
  </si>
  <si>
    <t>Number of children aged children between 5-15 years  treated for schistosomiasis</t>
  </si>
  <si>
    <t>OUTPUT 3 for Outcome1</t>
  </si>
  <si>
    <t>OUTPUT 4 for Outcome1</t>
  </si>
  <si>
    <t>3.2-57.0%</t>
  </si>
  <si>
    <t>OUTCOME</t>
  </si>
  <si>
    <t>Outcome Indicator 1</t>
  </si>
  <si>
    <t>Nigeria 4 States</t>
  </si>
  <si>
    <t>Projected census population, list of schools, Treatment Report and list of LGAs</t>
  </si>
  <si>
    <t>Outcome Indicator 2</t>
  </si>
  <si>
    <t>Outcome Indicator 3</t>
  </si>
  <si>
    <t>% of schools participating in the school deworming programme</t>
  </si>
  <si>
    <t>Treatment reports</t>
  </si>
  <si>
    <t>Training Report</t>
  </si>
  <si>
    <t>Number of Teachers  trained on Schisto/STH MDA</t>
  </si>
  <si>
    <t xml:space="preserve"> 5,983  </t>
  </si>
  <si>
    <t xml:space="preserve"> 5,098 </t>
  </si>
  <si>
    <t xml:space="preserve">4,248  </t>
  </si>
  <si>
    <t xml:space="preserve"> 5,098  </t>
  </si>
  <si>
    <t>Number of  CDDs trained on Schisto/STH MDA</t>
  </si>
  <si>
    <t>3,000</t>
  </si>
  <si>
    <t>Treatment report</t>
  </si>
  <si>
    <t>Treatment Report</t>
  </si>
  <si>
    <t>Survey reports</t>
  </si>
  <si>
    <t>ACTIVITY 2.10</t>
  </si>
  <si>
    <t>Conduct monitoring and supportive supervision of school based and community based MDA</t>
  </si>
  <si>
    <t>ACTIVITY 2.11</t>
  </si>
  <si>
    <t>ACTIVITY 2.12</t>
  </si>
  <si>
    <t>ACTIVITY 2.13</t>
  </si>
  <si>
    <t>ACTIVITY 2.14</t>
  </si>
  <si>
    <t>ACTIVITY 2.15</t>
  </si>
  <si>
    <t>ACTIVITY 2.18</t>
  </si>
  <si>
    <t>ACTIVITY 2.19</t>
  </si>
  <si>
    <t>ACTIVITY 2.20</t>
  </si>
  <si>
    <t>ACTIVITY 2.21</t>
  </si>
  <si>
    <t>Nigeria Benue</t>
  </si>
  <si>
    <t>13-36.8%</t>
  </si>
  <si>
    <t>Nigeria  Benue</t>
  </si>
  <si>
    <t>0-23%</t>
  </si>
  <si>
    <t>1-92%</t>
  </si>
  <si>
    <t>DRC</t>
  </si>
  <si>
    <t>Government training reports</t>
  </si>
  <si>
    <t xml:space="preserve">OUTPUT 2 for Outcome1 </t>
  </si>
  <si>
    <t>CDD registers; Drug store records.</t>
  </si>
  <si>
    <t>Conduct training sessions for classroom teachers on MDA for SCH/STH</t>
  </si>
  <si>
    <r>
      <t xml:space="preserve">Conduct MDA for schisto/STH to treat </t>
    </r>
    <r>
      <rPr>
        <sz val="9"/>
        <rFont val="Arial"/>
        <family val="2"/>
      </rPr>
      <t xml:space="preserve"> school age children </t>
    </r>
  </si>
  <si>
    <t>Use existing community social mobilization channels to disseminate information targetting school aged children  and parents on the need to feed children on the day of deworming.</t>
  </si>
  <si>
    <t>Guide communities on the production of measuring sticks for praziquantel distribution.</t>
  </si>
  <si>
    <t>Management of all side effects resulting from praziquantel distribution for SCH</t>
  </si>
  <si>
    <t>Collection,analysis and reporting of all treatment data for the SCH/STH campaign</t>
  </si>
  <si>
    <t>Hold review meetings with key actors after the MDA campaign</t>
  </si>
  <si>
    <t>Collaborate with NTD coordination at provincial and national level on ways to  improve SCH/STH programme implementation</t>
  </si>
  <si>
    <t xml:space="preserve">School aged children between 5-15 years in schools and communities  within the  intervention zone are effectively treated with mebendazole/albendazole and praziquantel yearly </t>
  </si>
  <si>
    <t xml:space="preserve">School aged children between 5-14 years in all schools and communities  within the  intervention zone are effectively treated with mebendazole/albendazole and praziquantel yearly.                              </t>
  </si>
  <si>
    <t>17.2 - 54.7%  (Nzerekoe- 54.7%
Lola 28.8% Yomou 17.2%)</t>
  </si>
  <si>
    <t>70- to 79.2% (Nzerekoe- 77.7%
Lola 79.2% Yomou 70%)</t>
  </si>
  <si>
    <t>0 - 56.1%</t>
  </si>
  <si>
    <t>0 - 48%</t>
  </si>
  <si>
    <t>i) Ascaris: 117,32(±194,4) epg                     ii) Whipworms: 36,22(±45,4) epg              iii) Hook worms: 179,1(±229,0) epg)</t>
  </si>
  <si>
    <t>1 - 92%</t>
  </si>
  <si>
    <t>Projected census population, list of schools, Treatment Report and health map of project zone.</t>
  </si>
  <si>
    <t>Projected census population, list of schools, Treatment Report and health map of project zone</t>
  </si>
  <si>
    <t xml:space="preserve"> 0</t>
  </si>
  <si>
    <t>2,200</t>
  </si>
  <si>
    <t>2,000</t>
  </si>
  <si>
    <t xml:space="preserve">Number of health workers trained on schisto/STH MDA. </t>
  </si>
  <si>
    <t>Number of schools training at least one teacher on school MDA.</t>
  </si>
  <si>
    <t>School training reports.</t>
  </si>
  <si>
    <t>Number of  school age children between 5-15 years treated for STH.</t>
  </si>
  <si>
    <t>CDD registers, report of survey findings.</t>
  </si>
  <si>
    <t>Milestone 2 (December 2018)</t>
  </si>
  <si>
    <t>Reports of project meetings</t>
  </si>
  <si>
    <t>Source: School reports.</t>
  </si>
  <si>
    <t xml:space="preserve">School aged children between 5-15 years in all schools and communities  within the  intervention zone are effectively treated with mebendazole/albendazole and praziquantel yearly.                              </t>
  </si>
  <si>
    <t>Health professionals, community members and teachers motivation remains relatively high.                                     Low attrition / high retention; district and regions Teachers.                                                                                             Health workers and volunteers continue to prioritise SCH&amp;STH among other health programmes.
Limited delays in drug donation and distribution; Sufficient NTD Secretariat planning and implementation; Limited drug fatigue; No serious adverse events that affect MDA. 
A protocol for collecting disability disaggregated data during TCS is agreed upon and rolled out during the project period.</t>
  </si>
  <si>
    <t>Limited delays in drug donation and distribution.                                                                                                                  Sufficient NTD Secretariat planning and implementation.                                                                                                      Limited drug fatigue.                                                                                                                                                                           No side effects that may adversely affect MDA.</t>
  </si>
  <si>
    <t>A protocol for collecting disability disaggregated data during TCS is agreed upon and rolled out during the project period.</t>
  </si>
  <si>
    <t>Number of school age children between 5-15 years treated for Schsitosomiasis.</t>
  </si>
  <si>
    <t>Stakeholders will be willing to partticipate and implement recommendations/resolutions  made during meeting.</t>
  </si>
  <si>
    <t>Limited delays in drug donation and distribution.                                                                                                                  Sufficient NTD Secretariat planning and implementation.                                                                                                                                                                                                                                                                                No side effects that may adversely affect MDA.</t>
  </si>
  <si>
    <t>Document and share case studies and success stories.</t>
  </si>
  <si>
    <t>Conduct advocacy to policy makers at provincial and health zone levels.</t>
  </si>
  <si>
    <t>Train health staff, community members and teachers to deliver Schito/STH MDA to schools and  endemic communities.</t>
  </si>
  <si>
    <t>Conduct health education, sensitisation and social mobilisation in schools and communities.</t>
  </si>
  <si>
    <t>ACTIVITY 3.0.</t>
  </si>
  <si>
    <t xml:space="preserve">All schools will send atleast one teacher for the training.                                                                                                </t>
  </si>
  <si>
    <t>Prevalence of any infection in school-aged children reduced to  &lt; 10% in 2-3 years in sentinel sites</t>
  </si>
  <si>
    <t>&gt;75%</t>
  </si>
  <si>
    <t xml:space="preserve">Schistosoma mansoni </t>
  </si>
  <si>
    <t>S. haematobium</t>
  </si>
  <si>
    <t>Light intensity infection</t>
  </si>
  <si>
    <t>Moderate intensity</t>
  </si>
  <si>
    <t>Heavy intensity</t>
  </si>
  <si>
    <t>1–99 epg</t>
  </si>
  <si>
    <t>100–399 epg</t>
  </si>
  <si>
    <t>400 epg</t>
  </si>
  <si>
    <t>50 eggs/10 ml</t>
  </si>
  <si>
    <t>-</t>
  </si>
  <si>
    <t xml:space="preserve"> &lt;50 eggs/10 ml</t>
  </si>
  <si>
    <t>Classes of intensity of schistosomiasis infection</t>
  </si>
  <si>
    <t>Source: Prevention and control of schistosomiasis and soil-transmitted helminthiasis.Geneva, World Health Organization, 2002 (WHO Technical Report Series, No. 912):1–57.</t>
  </si>
  <si>
    <t>Classes of intensity of STH infection</t>
  </si>
  <si>
    <t xml:space="preserve">Ascarsis lumbricoides </t>
  </si>
  <si>
    <t xml:space="preserve">Trichuris trichiura </t>
  </si>
  <si>
    <t xml:space="preserve">1 – 999 epg </t>
  </si>
  <si>
    <t xml:space="preserve">1 – 4 999 epg </t>
  </si>
  <si>
    <t>1 – 1 999 epg</t>
  </si>
  <si>
    <t>5 000 – 49 999 epg</t>
  </si>
  <si>
    <t>1 000 – 9 999 epg</t>
  </si>
  <si>
    <t>2 000 – 3 999 epg</t>
  </si>
  <si>
    <t xml:space="preserve"> &gt;50 000 epg</t>
  </si>
  <si>
    <t xml:space="preserve"> &gt;10 000 epg</t>
  </si>
  <si>
    <t xml:space="preserve"> &gt;4 000 epg</t>
  </si>
  <si>
    <t xml:space="preserve">Hookworms (Necator americanus) </t>
  </si>
  <si>
    <t xml:space="preserve">Source: Soil-transmitted helminthiases: eliminating soil-transmitted helminthiases as a public health problem in children: progress report 2001-2010 and strategic plan 2011-2020. Geneva, World Health Organization, 2012 (WHO/HTM/NTD/PCT/2012.4) </t>
  </si>
  <si>
    <t xml:space="preserve">http://apps.who.int/iris/bitstream/10665/44804/1/9789241503129_eng.pdf </t>
  </si>
  <si>
    <t>Number of school aged children (5-15 years) treated for STH via MDA with  albendazole</t>
  </si>
  <si>
    <t>% of sentinel sites where STH prevalence has dropped due to successful delivery of MDA.</t>
  </si>
  <si>
    <t>% of sentinel sites where SCH prevalence has dropped due to successful delivery of MDA.</t>
  </si>
  <si>
    <t>% of sentinel sites where STH intensity has dropped due to successful delivery of MDA.</t>
  </si>
  <si>
    <t>% of sentinel sites where SCH intensity has dropped due to successful delivery of MDA.</t>
  </si>
  <si>
    <t>Prevalence of STH at sentinel sites.</t>
  </si>
  <si>
    <t>Reduction in the prevalence and intensity of STH and schistosomiasis  over time amongst  school age children.</t>
  </si>
  <si>
    <t>Prevalence of SCH at sentinel sites.</t>
  </si>
  <si>
    <t>Parasitological  data from school sentinel site surveys and spot-check of non-enrolled school aged children in community spot checks.</t>
  </si>
  <si>
    <t>Intensity of STH has reached moderate  levels in sentinel sites:                                                                                                                       i) Ascaris: 5000-49,999 epg                     ii) Whipworms: 1000-9,999 epg                                                 iii) Hook worms: 2000-3,999 epg</t>
  </si>
  <si>
    <t>Intensity of STH infection  has reached low levels in sentinel sites:                                                                                                                                     i) Ascaris: 1-4,999 epg                                 ii) Whipworms: 1-999 epg                         iii) Hook worms: 1-1999 epg</t>
  </si>
  <si>
    <t>Moderate to heavy Intensity of any infection in school-aged children reduced to less than 1% in 2-3 years in sentinel sites.</t>
  </si>
  <si>
    <t>Private schools will accept the project. DRC Geographical challenges.</t>
  </si>
  <si>
    <r>
      <rPr>
        <vertAlign val="superscript"/>
        <sz val="10"/>
        <rFont val="Arial"/>
        <family val="2"/>
      </rPr>
      <t xml:space="preserve">1 </t>
    </r>
    <r>
      <rPr>
        <sz val="10"/>
        <rFont val="Arial"/>
        <family val="2"/>
      </rPr>
      <t xml:space="preserve">This links up with the WHO definition of STH as a public-health problem. For operational purposes, WHO defines STH as a public-health problem when more than 1% of the at-risk population has infection of moderate or high intensity infections and its control requires the delivery of one or more public health infection of moderate or interventions. </t>
    </r>
  </si>
  <si>
    <r>
      <rPr>
        <vertAlign val="superscript"/>
        <sz val="10"/>
        <rFont val="Arial"/>
        <family val="2"/>
      </rPr>
      <t>2</t>
    </r>
    <r>
      <rPr>
        <sz val="10"/>
        <rFont val="Arial"/>
        <family val="2"/>
      </rPr>
      <t>5% is the threshold that marks whether a SCH programme can move from control of morbidity to elimination as a public health problem.</t>
    </r>
  </si>
  <si>
    <r>
      <t xml:space="preserve"> </t>
    </r>
    <r>
      <rPr>
        <i/>
        <sz val="10"/>
        <rFont val="Arial"/>
        <family val="2"/>
      </rPr>
      <t>Schistosoma mansoni</t>
    </r>
    <r>
      <rPr>
        <sz val="10"/>
        <rFont val="Arial"/>
        <family val="2"/>
      </rPr>
      <t xml:space="preserve"> measured as eggs per gram faeces (epg); </t>
    </r>
    <r>
      <rPr>
        <i/>
        <sz val="10"/>
        <rFont val="Arial"/>
        <family val="2"/>
      </rPr>
      <t>S. haematobium</t>
    </r>
    <r>
      <rPr>
        <sz val="10"/>
        <rFont val="Arial"/>
        <family val="2"/>
      </rPr>
      <t xml:space="preserve"> measured as eggs per 10 ml urine (e/10ml).  </t>
    </r>
  </si>
  <si>
    <r>
      <t xml:space="preserve">Number of health workers trained on schisto/STH MDA.   </t>
    </r>
    <r>
      <rPr>
        <sz val="10"/>
        <color rgb="FFFF0000"/>
        <rFont val="Arial"/>
        <family val="2"/>
      </rPr>
      <t xml:space="preserve">   </t>
    </r>
    <r>
      <rPr>
        <sz val="10"/>
        <rFont val="Arial"/>
        <family val="2"/>
      </rPr>
      <t xml:space="preserve">                                                                 
                            </t>
    </r>
  </si>
  <si>
    <t>% of all targeted school aged children among targeted districts treated with at least one round of albendazole/mebendazole against  STH (ultimate threshold at least 75%).</t>
  </si>
  <si>
    <t>Ministry of Health coordinates and supports targeted regions/districts to  implement the National NTD Plan with focus on Schistosomiasis and STH.</t>
  </si>
  <si>
    <t>Number of advocacy meetings conducted with stakeholders on SCH/STH Interventions.</t>
  </si>
  <si>
    <t xml:space="preserve">Same health workers will be trained for three years. </t>
  </si>
  <si>
    <t xml:space="preserve"> Number of school aged children (5-14 years) treated for Schistosomiasis via MDA with  praziquantel .        
</t>
  </si>
  <si>
    <t xml:space="preserve"> Prevalence  of STH has reached moderate  levels in sentinel sites                                               Prevalence levels: ≥20% and &lt;50%.                                                           </t>
  </si>
  <si>
    <t xml:space="preserve"> Prevalence  of STH has reached moderate  levels in sentinel sites                                               Prevalence levels: ≥20% and &lt;50%.                                                            </t>
  </si>
  <si>
    <t xml:space="preserve">Prevalence  of STH infection  has reached low levels in sentinel sites.                                                             STH Prevalence is at  &lt;20%.                                            </t>
  </si>
  <si>
    <t xml:space="preserve">Prevalence  of STH infection  has reached low levels in sentinel sites.                                                             STH Prevalence is at  &lt;20%.                                         </t>
  </si>
  <si>
    <t>Prevalence of any infection in school-aged children reduced to  &lt; 10% in 2-3 years in sentinel sites.</t>
  </si>
  <si>
    <t xml:space="preserve"> Prevalence  of Schistosomiasis has reached moderate  levels  in sentinel sites                                                Prevalence levels: ≥10% and &lt;50%.
                                                  </t>
  </si>
  <si>
    <t xml:space="preserve">Prevalence  of Schistosomiasis infection has reached low levels in sentinel sites.                                              Shistosomiasis Prevalence is at  &lt;10% .                                                                     </t>
  </si>
  <si>
    <t>Intensity of STH infection  has reached low levels in sentinel sites:                                                                                                                                     i) Ascaris: 1-4,999 epg                                 ii) Whipworms: 1-999 epg                         iii) Hook worms: 1-1999 epg.</t>
  </si>
  <si>
    <t>Intensity of Schistosomiasis infection has reached low levels in sentinel sites:                                                                                                          i) Intestinal schistosomiasis: 1-99epg                                                                     ii) Urinary Schistosomiasis: &lt;50eggs/10ml of urine.</t>
  </si>
  <si>
    <t xml:space="preserve">Intensity of Schistosomiasis has reached moderate  and low levels in sentinel sites:                                                                                               i) Moderate level of intestinal schistosomiasis: 100-399epg
ii) Low levels of urinary Schistosomiasis:  &lt;50eggs/10 mls of urine.                                                                                                  </t>
  </si>
  <si>
    <t>% of all targeted school aged children among targeted health zones treated with praziquantel  for schistosomiasis (ultimate threshold at least 75%).</t>
  </si>
  <si>
    <t xml:space="preserve">Projected census population, list of schools, Treatment Report and health map of project zone.                         
                                                                                                                                     </t>
  </si>
  <si>
    <t xml:space="preserve">Projected census population, list of schools, Treatment Report and health map of project zone.                              
                                                                                                                                     </t>
  </si>
  <si>
    <t xml:space="preserve">Projected census population, list of schools, Treatment Report and health map of project zone.                                
                                                                                                                                     </t>
  </si>
  <si>
    <t>% of existing schools among targeted health zones participating in the school deworming programme.</t>
  </si>
  <si>
    <t>At least  two teachers will be trained per school .                                                                                                                   The WHO recommedation on prevalence based strategy is adopted and health zones covered based on their pretreatment endemicity. The same teachers will be trained in year one and year three but training in year two will reduce by 276 teachers because some health zones will not be eligible for treatment in year two.</t>
  </si>
  <si>
    <t>At least  two teachers will be trained per school .                                                                                                                  The WHO recommedation on prevalence based strategy is adopted and health zones covered based on their pretreatment endemicity. The same teachers will be trained in year one and year three but training in year two will reduce by 276 teachers because some health zones will not be eligible for treatment in year two.</t>
  </si>
  <si>
    <t xml:space="preserve">Number of health workers trained on schisto/STH MDA.                                                                         
                                               </t>
  </si>
  <si>
    <t xml:space="preserve"> Number  of schools training at least one classroom teacher on school MDA.                                                                              
                                               </t>
  </si>
  <si>
    <t>The same teachers trained three times. Teachers will be interested to participate in the training and support  MDA.
Schools will cooperate in the implementation of  MDA.There is adequate sensitisation of schools and communities on the prevention and management of adverse side effects.</t>
  </si>
  <si>
    <t xml:space="preserve">Number of school aged children (5-14 years) treated for STH via MDA with  albendazole.    
</t>
  </si>
  <si>
    <t>School treatment and CDD reports</t>
  </si>
  <si>
    <t>School treatment and CDD reports.</t>
  </si>
  <si>
    <t>Plan to conduct transmission assessment studies at the third year of the project to determine impact of MDA interventions.</t>
  </si>
  <si>
    <t>0-16%</t>
  </si>
  <si>
    <t>Reports of project meetings.</t>
  </si>
  <si>
    <t>70- to 79.2% (Nzerekoe- 77.7%
Lola 79.2% Yomou 70%).</t>
  </si>
  <si>
    <t>17.2 - 54.7%  (Nzerekoe- 54.7%
Lola 28.8% Yomou 17.2%).</t>
  </si>
  <si>
    <t>i) Intestinal schistosomiasis: 268(±267,1) epg                                                          ii) Urinary Schistosomiasis: 66,9(±15,8) eggs/10ml of urine.</t>
  </si>
  <si>
    <t>Number of treatment coverage surveys conducted with data disaggregated by age group and gender and school attendance.</t>
  </si>
  <si>
    <t>Number of school aged children between 5-14 years  treated for schistosomiasis.</t>
  </si>
  <si>
    <t>Number of school aged children between 5-14 years  treated for STH.</t>
  </si>
  <si>
    <t>% of all targeted school aged children among targeted health districts treated with praziquantel  for schistosomiasis (ultimate threshold at least 75%).</t>
  </si>
  <si>
    <t>% of existing schools among targeted health districts participating in the school deworming programme.</t>
  </si>
  <si>
    <t>% of all targeted school aged children among targeted health districts treated with at least one round of albendazole/mebendazole against  STH (ultimate threshold at least 75%).</t>
  </si>
  <si>
    <t xml:space="preserve">% of all targeted school aged children among targeted health zones treated with praziquantel  for schistosomiasis (ultimate threshold at least 75%).  </t>
  </si>
  <si>
    <t xml:space="preserve">% of all targeted school aged children among targeted health districts treated with praziquantel  for schistosomiasis (ultimate threshold at least 75%).  </t>
  </si>
  <si>
    <t xml:space="preserve">% of all targeted school aged children among targeted local government areas (LGAs) treated with praziquantel  for schistosomiasis (ultimate threshold at least 75%).  </t>
  </si>
  <si>
    <t xml:space="preserve">% of all targeted school aged children among targeted districts treated with at least one round of albendazole/mebendazole against  STH (ultimate threshold at least 75%). </t>
  </si>
  <si>
    <t>% of all targeted school aged children among targeted local government areas (LGAs) treated with at least one round of albendazole/mebendazole against  STH (ultimate threshold at least 75%).</t>
  </si>
  <si>
    <t>% of existing schools among targeted LGAs participating in the school deworming programme.</t>
  </si>
  <si>
    <t xml:space="preserve">Two  teachers will be trained per school.                                                                                                                                   The WHO recommedation on prevalence based trategy is adopted and LGAs covered based on their pre-treatment endemicity. Same teachers trained in year one and year three but training in year two will reduce by 850  teachers because some health zones will not be eligible for treatment in year two. </t>
  </si>
  <si>
    <t xml:space="preserve">One health zone (Aungba) with STH Prevalence of &gt;20% qualifies for treatment.  Continued donation of  Albendazole.                                                                                                                                 Enabling political environment to conduct MDA.                                                                                                                                                                                                                                                                   Continued government commitment.                                                                                           Capacity of district health facilities to deliver in problematic areas.                                                                                                                                    High livel of engagement by teachers and Community Drug Distributors.                                                                                                                                Good levels of community acceptance of Prazinuqntel and Albendazole.    The WHO recommended strategy for implementation of MDA for SCH which based on disease endemicity will be used.  Health zones with SCH prevalence of &lt;10% will be treated once in three years, those between ≥10% and  &lt;50% will be treated once every two years and ≥50% every year for three year.Political stability.                                                                                                                                                                            Capacity of district health facilities to deliver in problematic areas.                      </t>
  </si>
  <si>
    <t xml:space="preserve">Proportion of health zones reporting on government collected indicators on handwashing and latrine facilities in schools.  </t>
  </si>
  <si>
    <t xml:space="preserve">Proportion of health zones reporting on government collected indicators on handwashing and latrine facilities in schools. </t>
  </si>
  <si>
    <t xml:space="preserve">Proportion of health districts reporting on government collected indicators on handwashing and latrine facilities in schools.  </t>
  </si>
  <si>
    <t>ACTIVITY 4.2.</t>
  </si>
  <si>
    <t>ACTIVITY 4.3</t>
  </si>
  <si>
    <t>Activity 4.4</t>
  </si>
  <si>
    <t>% sentinel schools / sites with &lt; 1% heavy / moderate intensity of STH infections.</t>
  </si>
  <si>
    <t xml:space="preserve">% sentinel schools / sites with &lt;5% heavy intensity of SCH infections.  </t>
  </si>
  <si>
    <t>Number of persons persons treated for Oncho/LF via integrated MDA with  co-administration of ivermectin and albendazole.</t>
  </si>
  <si>
    <t>Output Indicator 2.4</t>
  </si>
  <si>
    <t>Hold training sessions to train new and retrain old front line health facility staff in all health zones.</t>
  </si>
  <si>
    <t>Conduct training sessions to CDDs on Schisto/STH interventions at community level.</t>
  </si>
  <si>
    <t>Conduct monitoring and supportive supervision of school  and community based MDA.</t>
  </si>
  <si>
    <t xml:space="preserve">Identify specific health zones and schools where indicators for WASH will be collected with priority given to those with  high SCH/STH endemicity. </t>
  </si>
  <si>
    <t xml:space="preserve">Identify specific health districts and schools where indicators for WASH will be collected with priority given to those with  high SCH/STH endemicity. </t>
  </si>
  <si>
    <t xml:space="preserve">Identify specific LGAs and schools where indicators for WASH will be collected with priority given to those with  high SCH/STH endemicity. </t>
  </si>
  <si>
    <t>Revise school reporting forms to include information on availability and sanitary conditions of water points and latrines within school premises.</t>
  </si>
  <si>
    <t>Collect and report school based data on WASH in selected LGAs.</t>
  </si>
  <si>
    <t>Collect and report school based data on WASH in selected health zones.</t>
  </si>
  <si>
    <t>Collect and report school based data on WASH in selected health districts.</t>
  </si>
  <si>
    <t>Develop country specific cross cutting plans on WASH activities.</t>
  </si>
  <si>
    <t>Produce and distribute  M&amp;E tools used during SCH/STH campaign.</t>
  </si>
  <si>
    <t>% of all targeted school aged children among targeted health zones treated with at least one round of albendazole/mebendazole against  STH (ultimate threshold at least 75%).</t>
  </si>
  <si>
    <t>Data on handwashing and latrine facilities in schools available at operational level.</t>
  </si>
  <si>
    <t>School aged children between 5-14 years in all schools and communities  within the  intervention zone are effectively treated with mebendazole/albendazole and praziquantel yearly.</t>
  </si>
  <si>
    <t>Develop and produce training materials for health workers, teachers and CDDs.</t>
  </si>
  <si>
    <t>Train health workers at regional  and district levels who will supervise the MDA campaign in the schools and communities.</t>
  </si>
  <si>
    <t>Conduct a workshop to develop inclusive messages and IEC materials on NTDs.</t>
  </si>
  <si>
    <t>Train teachers in the intervention regions on Schisto and STH MDA and reporting.</t>
  </si>
  <si>
    <t>Collect data and report on MDA (including provision of community registers, management information systems forms, dose poles).</t>
  </si>
  <si>
    <t>Joint planning meetings in preparation for MDA organised with Ministry of Health, Ministry of Education, community representatives and other partners.</t>
  </si>
  <si>
    <t>Treat school aged children between 5-14 years  for STH and  for schistosomiasis  through Mass Drug Administration (MDA).</t>
  </si>
  <si>
    <t>Data on hand washing and latrine facilities in schools available at operational level.</t>
  </si>
  <si>
    <t>Conduct a workshop to develop Schisto and STH IEC messages.</t>
  </si>
  <si>
    <t>Conduct advoacy regarding ownership and sustainability of the SCH/STH programme.</t>
  </si>
  <si>
    <t>Produce measuring sticks and print treatment registers and forms for the MDA.</t>
  </si>
  <si>
    <t xml:space="preserve">Conduct supportive supervision and project monitoring before, during and after MDA. </t>
  </si>
  <si>
    <t>Treatment coverage surveys and data quality assessment to validate  reported treatments.</t>
  </si>
  <si>
    <t>Conduct periodic review meetings at regional level involving the MoH, Ministry of Education.</t>
  </si>
  <si>
    <t>Training of CDDs.</t>
  </si>
  <si>
    <t xml:space="preserve">Training of health workers. </t>
  </si>
  <si>
    <t xml:space="preserve">Training of  teachers. </t>
  </si>
  <si>
    <t>Treat school aged children between 5-15 years  for STH and for schistosomiasis through Mass Drug Administration (MDA) .</t>
  </si>
  <si>
    <t>Teachers and CDDs incentives.</t>
  </si>
  <si>
    <t>Supervision and M&amp;E of MDA activities.</t>
  </si>
  <si>
    <t>Management of praziquantel side effects.</t>
  </si>
  <si>
    <t>Produce and distribute dose poles.</t>
  </si>
  <si>
    <t>District level review.</t>
  </si>
  <si>
    <t>Regional level review.</t>
  </si>
  <si>
    <t>Advocacy activities with religious and community leaders before MDA.</t>
  </si>
  <si>
    <t>Social mobilisation of the community members –campaign launch, radio and town criers.</t>
  </si>
  <si>
    <t>Elaboration of protocol.</t>
  </si>
  <si>
    <t>Conduct  post coverage survey.</t>
  </si>
  <si>
    <t>Dissemination of coverage survey result.</t>
  </si>
  <si>
    <t>Inception workshop.</t>
  </si>
  <si>
    <t>Hold coordination meetings.</t>
  </si>
  <si>
    <t xml:space="preserve">Develop advocacy, disability and gender inclusion plan. </t>
  </si>
  <si>
    <t>Monitoring visits (Sightsavers).</t>
  </si>
  <si>
    <t>Monitoring visits (PNLOC/MTN).</t>
  </si>
  <si>
    <t>Quality Standards (QSAT).</t>
  </si>
  <si>
    <t xml:space="preserve">Proportion of LGAs reporting on government collected indicators on hand washing and latrine facilities in schools.  </t>
  </si>
  <si>
    <t xml:space="preserve">Proportion of health districts reporting on government collected indicators on hand washing and latrine facilities in schools.  </t>
  </si>
  <si>
    <t>Development/production of IEC (posters, flip charts).</t>
  </si>
  <si>
    <t>Hold training sessions to train/Refresh Front Line Health Staff.</t>
  </si>
  <si>
    <t>Airing of radio jingles.</t>
  </si>
  <si>
    <t>Conduct planning meeting, sensitization workshop for Ministry of Education, School Education Boards, traditional, religious leaders and Media.</t>
  </si>
  <si>
    <t>Production of Logistic Management Information System (LMIS) forms and Management Information System (MIS) forms including yellow form.</t>
  </si>
  <si>
    <t>Mobilisation of schools, parents and communities.</t>
  </si>
  <si>
    <t>Procurement &amp; distribution of materials to manage side effects.</t>
  </si>
  <si>
    <t>Conduct review meetings.</t>
  </si>
  <si>
    <t>Conduct Integrated Coverage survey &amp; Data quality assessment (DQA).</t>
  </si>
  <si>
    <t xml:space="preserve">Treat school aged children between 5-15 years  for STH and  for schistosomiasis  through Mass Drug Administration (MDA).
</t>
  </si>
  <si>
    <t>Collaborate with NTD coordination to improve programme implementation.</t>
  </si>
  <si>
    <t>Conduct advocacy to policy makers at state and  LGAs levels.</t>
  </si>
  <si>
    <t>Hold training sessions to teachers on schisto/STH MDA.</t>
  </si>
  <si>
    <t>Production of logistic Management Information System (LMIS) forms  and Management Information System (MIS) forms including yellow form.</t>
  </si>
  <si>
    <t xml:space="preserve">Procurement and delivery of drugs.  </t>
  </si>
  <si>
    <t>Mobilisation of schools, partners and communities.</t>
  </si>
  <si>
    <t>Use existing social mobilisation channels to disseminate information targeting non-enroled children and parents on the need to feed children on the day of deworming.</t>
  </si>
  <si>
    <t>Conduct monitoring and supportive supervision of school based and community based MDA.</t>
  </si>
  <si>
    <t>Procurement &amp; distribution of materials to manage adverse events.</t>
  </si>
  <si>
    <t>Collection and collation of treatment data (data entry and management).</t>
  </si>
  <si>
    <t xml:space="preserve">Purchase Vehicle for programme. </t>
  </si>
  <si>
    <t>Prevalence of any infection in school-aged children reduced to  &lt;10% in 2-3 years in sentinel sites</t>
  </si>
  <si>
    <t>% sentinel schools / sites with &lt;1% heavy / moderate intensity of STH infections.</t>
  </si>
  <si>
    <t xml:space="preserve">Prevalence of schistosomiasis has reached moderate  levels  in sentinel sites                                                Prevalence levels: ≥10% and &lt;50%.
                                                  </t>
  </si>
  <si>
    <t xml:space="preserve">Prevalence of schistosomiasis infection has reached low levels in sentinel sites.                                              schistosomiasis prevalence is at  &lt;10% .                                                                    </t>
  </si>
  <si>
    <t xml:space="preserve">Intensity of schistosomiasis has reached moderate  and low levels in sentinel sites:                                                              i) Moderate level of intestinal schistosomiasis: 100-399epg
ii) Low levels of urinary schistosomiasis:  &lt;50eggs/10 mls of urine.                                                  </t>
  </si>
  <si>
    <t>Intensity of schistosomiasis infection has reached low levels in sentinel sites:                                                                                                          i) Intestinal schistosomiasis: 1-99epg                                                                     ii) Urinary Schistosomiasis: &lt;50eggs/10ml of urine.</t>
  </si>
  <si>
    <t>Health workers, teachers and Community Drug Distributors (CDDs) remain engaged. School aged chdilren (SAC) 5-14 years are correctly selected and treated.</t>
  </si>
  <si>
    <t xml:space="preserve">Drugs donation continues. Political stability and effective collaboration between NTD's program and schools health program. Continued government commitment. Health professionals, community members and teachers remain engaged. Good level of community acceptance of praziquantel. Minimum and proper management of praziquantel adverse side effects. </t>
  </si>
  <si>
    <t>Continued donation by Merck and GSK of praziquntal and mebendazole respectively. Political stability, capacity of district health facilities to deliver in problematic areas. Good school and community take up of praziquantel  and mebendazole. Isolated individuals and communities are reached.</t>
  </si>
  <si>
    <t>Health workers, teachers and Community Drug Distributors(CDDs)remain engaged. School aged children (SAC) 5-14 years are correctly selected and treated.</t>
  </si>
  <si>
    <t xml:space="preserve">Drugs donation continues. Political stability and effective collaboration between NTD's program and schools health program. Continued government commitment. Health professionals, community members and teachers remain engaged. Good level of community acceptance of praziquantel. Minimum and proper management of praziquantel  adverse side effects. </t>
  </si>
  <si>
    <t>Continued donation by Merck and GSK of praziquntal  and mebendazole respectively. Political stability, capacity of district health facilities to deliver in problematic areas can be raised sufficiently. Continued government commitment to support MDA. Community Drug Distributors remain engaged. Good school and community take up of praziquantel  and mebendazole. Isolated individuals and communities are reached.</t>
  </si>
  <si>
    <t xml:space="preserve">Train health staff, community members and teachers to deliver Schisto/STH MDA to schools and endemic communities.  </t>
  </si>
  <si>
    <t>Government reports</t>
  </si>
  <si>
    <t xml:space="preserve">Same teachers trained for three years, with an avergae of two teachers  per school.                                                                                                Teachers' motivation remains relatively high.                                                                                                                Teachers  continue to prioritise SCH &amp; STH among other health priorities. </t>
  </si>
  <si>
    <t xml:space="preserve">Two teachers will be trained per school.                                                                                                                                   The WHO recommedation on prevalence based trategy is adopted and LGAs covered based on their pre-treatment endemicity. Same teachers trained in year one and year three but training in year two will reduce by 850  teachers because some health zones will not be eligible for treatment in year two. </t>
  </si>
  <si>
    <t xml:space="preserve">Same number of teachers trained for three years.Teachers' motivation remains relatively high.                                                                                                                Teachers  continue to prioritise SCH &amp; STH among other health priorities. </t>
  </si>
  <si>
    <t xml:space="preserve">Number of teachers trained on schisto/STH MDA.       </t>
  </si>
  <si>
    <t xml:space="preserve">Number of Community Drug Distributors (CDDs) trained on Schisto/STH MDA.                                                                              
                                               </t>
  </si>
  <si>
    <t xml:space="preserve">Number  of schools training at least one classroom teacher on school MDA.                                                               
                                               </t>
  </si>
  <si>
    <t xml:space="preserve">CDDs trained for Oncho/LF will be the same for SCH/STH. This implies the 1:100 CDD to population ratio will be taken into account. The CDDs are a subset of Oncho/LF in an integrated MDA setting with no specificity. 75% of school aged children (SAC) will be treated in schools and 25% in communities by CDDs during integrated MDA.                             Community members' motivation remains relatively high. Volunteers continue to prioritise SCH &amp; STH among other health priorities. </t>
  </si>
  <si>
    <t>All schools will send at least one teacher for the training.                                                                                                Health professionals, community members and teachers motivation remains relatively high. Low attrition / high retention. Districts,regions teachers, health workers and other community volunteers continue to prioritise SCH &amp; STH among other health programmes.</t>
  </si>
  <si>
    <t>Treat school aged children between 5-15 years  for STH and  for schistosomiasis  through Mass Drug Administration (MDA).</t>
  </si>
  <si>
    <t>Treat school aged children between 5-15 years  for STH and for schistosomiasis through Mass Drug Administration (MDA).</t>
  </si>
  <si>
    <t xml:space="preserve">Number of school aged children (5-14 years) treated for STH via MDA with albendazole.   
</t>
  </si>
  <si>
    <t xml:space="preserve">One health zone (Aungba) with STH Prevalence of &gt;20% qualifies for treatment.                                                 Continued donation of  albendazole.                                                                                                                                 Enabling political environment to conduct MDA.                                                                                                                                                                          Capacity of district health facilities to deliver in problematic areas.                                                                                           Continued government commitment.                                                                                                                                       High livel of engagement by teachers and Community Drug Distributors.                                                                                                                                Good levels of community acceptance of  albendazole.                                                           </t>
  </si>
  <si>
    <t>Health workers, CDD and  teachers will be interested to participate in the training and support the MDA.
Parents, school-aged children, communities and schools will cooperate in the MDA.
There is adequate sensitisation of schools and communities on the prevention and management of side effects.</t>
  </si>
  <si>
    <t xml:space="preserve">Number of school aged children (5-15 years) treated for schistosomiasis via MDA with  praziquantel.        
</t>
  </si>
  <si>
    <r>
      <t xml:space="preserve">The WHO recommended strategy for implementation which based on disease endemicity will be used.  Health zones with SCH prevalence of &lt;10% will be treated once in three years, those between ≥10% and  &lt;50% will be treated once every two years and </t>
    </r>
    <r>
      <rPr>
        <sz val="10"/>
        <rFont val="Calibri"/>
        <family val="2"/>
      </rPr>
      <t>≥</t>
    </r>
    <r>
      <rPr>
        <sz val="10"/>
        <rFont val="Arial"/>
        <family val="2"/>
      </rPr>
      <t xml:space="preserve">50% every year for three year. 
Political stability.                                                                                                                                                                            Capacity of district health facilities to deliver in problematic areas.                                                                                          Continued government commitment.                                                                                                                                       Community Drug Distributors(CDDs) remain engaged.                                                                                                                                   Good levels of community acceptance of prazinuqntel.                                                          </t>
    </r>
  </si>
  <si>
    <t>Health workers, CDDs and  teachers will be interested to participate in the training and support the MDA.
Parents, school-aged children,  communities and schools will cooperate in the MDA.
There is adequate sensitisation of schools and communities on the prevention and management of  side effects.</t>
  </si>
  <si>
    <t>Health professionals, community members and teachers motivation remains relatively high.                                     Low attrition / high retention among district and regions teachers.                                                                                             Health workers and volunteers continue to prioritise SCH &amp; STH among other health programmes.
Limited delays in drug donation and distribution; Sufficient NTD Secretariat planning and implementation; Limited drug fatigue; No serious adverse events that affect MDA. 
A protocol for collecting disability disaggregated data during treatment coverage sruveys (TCS) is agreed upon and rolled out during the project period.</t>
  </si>
  <si>
    <t>A protocol for collecting disability disaggregated data during treatment coverage surveys (TCS) is agreed upon and rolled out during the project period.</t>
  </si>
  <si>
    <t>Stakeholders will be willing to partticipate and implement recommendations/resolutions made during meeting.</t>
  </si>
  <si>
    <t>Ministry of Health coordinates and supports targeted regions/districts to  implement the National NTD Plan with focus on schistosomiasis and STH.</t>
  </si>
  <si>
    <t xml:space="preserve"> Joint Monitoring Program (JMP) "basic sanitation" facilities in schools </t>
  </si>
  <si>
    <t xml:space="preserve">Prevalence  of Schistosomiasis has reached moderate  levels  in sentinel sites                                                Prevalence levels: ≥10% and &lt;50%.
                                                  </t>
  </si>
  <si>
    <t xml:space="preserve">Prevalence of schistosomiasis infection has reached low levels in sentinel sites.                                              Shistosomiasis Prevalence is at  &lt;10% .                                                                     </t>
  </si>
  <si>
    <t>Prevalence of any infection in school-aged children reduced to &lt;10% in 2-3 years in sentinel sites.</t>
  </si>
  <si>
    <t xml:space="preserve">Prevalence of schistosomiasis infection has reached low levels in sentinel sites.                                              schistosomiasis prevalence is at  &lt;10% .                                                                     </t>
  </si>
  <si>
    <t>Intensity of STH has reached moderate  levels in sentinel sites:                                                                                                                       i) Ascaris: 5000-49,999 epg                    
ii) Whipworms: 1000-9,999 epg                                                 iii) Hook worms: 2000-3,999 epg</t>
  </si>
  <si>
    <t>Moderate to heavy intensity of any infection in school-aged children reduced to less than 1% in 2-3 years in sentinel sites.</t>
  </si>
  <si>
    <t xml:space="preserve">Intensity of schistosomiasis has reached moderate  and low levels in sentinel sites:                                                                                               i) Moderate level of intestinal schistosomiasis: 100-399epg
ii) Low levels of urinary Schistosomiasis:  &lt;50eggs/10 mls of urine.                                                                                                  </t>
  </si>
  <si>
    <t>Intensity of schistosomiasis infection has reached low levels in sentinel sites:                                                                                                          i) Intestinal schistosomiasis: 1-99epg                                                                     ii) Urinary schistosomiasis: &lt;50eggs/10ml of urine.</t>
  </si>
  <si>
    <t>Private schools will accept the project. DRC geographical challenges.</t>
  </si>
  <si>
    <t xml:space="preserve">Number of teachers  trained on schisto/STH MDA.                                                                    
                                 </t>
  </si>
  <si>
    <t xml:space="preserve">Train health staff, community members and teachers to deliver schisto/STH MDA to schools and  endemic communities.                  </t>
  </si>
  <si>
    <t xml:space="preserve">Number  of CDDs trained on schisto/STH MDA.    </t>
  </si>
  <si>
    <t>Same CDDs as those participating in Oncho/LF activities.</t>
  </si>
  <si>
    <t xml:space="preserve">CDDs trained for Oncho/LF activities will be the same for SCH/STH. This implies the 1:100 CDD to population ratio will be taken into account. The CDDs are a subset of Oncho/LF in an integrated MDA setting with no specificity.  75% of school aged children (SAC) will be treated in schools and 25% in communities by CDDs during integrated MDA.Community members' motivation remains relatively high. Volunteers continue to prioritise SCH &amp; STH among other health priorities. </t>
  </si>
  <si>
    <t>All schools will send at least one teacher for the training.                                                                                                Health professionals, community members and teachers motivation remains relatively high. Low attrition / high retention among district and regional teachers, Health workers and other community volunteers continue to prioritise SCH &amp; STH among other health programmes.</t>
  </si>
  <si>
    <t>Treat school aged children between 5-14 years  for STH and for schistosomiasis  through Mass Drug Administration (MDA).</t>
  </si>
  <si>
    <t xml:space="preserve">Number of school aged children treated for schistosomiasis via MDA with  praziquantel              
</t>
  </si>
  <si>
    <t xml:space="preserve">Joint monitoring programme (JMP) "basic sanitation" facilities in schools </t>
  </si>
  <si>
    <t>Sightsavers Deworming Program - DRC</t>
  </si>
  <si>
    <t>LOGFRAME: ACTIVITIES LOG</t>
  </si>
  <si>
    <t>Hold Training of Trainer (TOT) sessions for  NTDs Control Team in Ituri Nord at the provincial level.</t>
  </si>
  <si>
    <t>Sensitization workshop for Ministry of Education, school education boards, traditional and religious leaders and media</t>
  </si>
  <si>
    <t>Mobilisation of schools, parents and communtities in preparation for albendazole and praziquantel distribution.</t>
  </si>
  <si>
    <t>Development/produce information education and communicationtion of (IEC) materials such as posters, banners, flyers and Tee shirts to enhance social mobilization activities in all health zones.</t>
  </si>
  <si>
    <t>Produce and disseminate radio messages on SCH/STH interventions</t>
  </si>
  <si>
    <t>Ensure procurement and delivery of adequate quantities of praziquantel and albendazole in all health zones</t>
  </si>
  <si>
    <t>Conduct integrated coverage survey at the end of the treatment round.</t>
  </si>
  <si>
    <t>Train health staff, community members and teachers to deliver Schisto/STH MDA to schools and  endemic communities.</t>
  </si>
  <si>
    <t>Number of teachers trained on schisto/STH MDA.</t>
  </si>
  <si>
    <t>Train health staff, community members and teachers to deliver schisto/STH MDA to schools and  endemic communities.</t>
  </si>
  <si>
    <t>Number  of CDDs trained on schisto/STH MDA,</t>
  </si>
  <si>
    <t>The same teachers trained three times. Teachers will be interested to participate in the training and support  MDA. Schools will cooperate in the implementation of  MDA.There is adequate sensitisation of schools and communities on the prevention and management of adverse side effects.</t>
  </si>
  <si>
    <t xml:space="preserve">CDDs trained for Oncho/LF will be the same for SCH/STH. This implies the 1:100 CDD to population ratio will be taken into account. The CDDs are a subset of Oncho/LF in an integrated MDA setting with no specificity.  75% of school aged children (SAC) will be treated in schools and 25% in communities by CDDs during integrated MDA. Community members' motivation remains relatively high.                                                                                        Volunteers continue to prioritise SCH&amp;STH among other health priorities. </t>
  </si>
  <si>
    <t xml:space="preserve">CDDs trained for Oncho/LF will be the same for SCH/STH. This implies the 1:100 CDD to population ratio will be taken into account. The CDDs are a subset of Oncho/LF in an integrated MDA setting with no specificity.  75% of school aged children (SAC) will be treated in schools and 25% in communities by CDDs during integrated MDA. Community members' motivation remains relatively high. Volunteers continue to prioritise SCH&amp;STH among other health priorities. </t>
  </si>
  <si>
    <t>All schools will send at least one teacher for the training.                                                                                                Health professionals, community members and teachers motivation remains relatively high. Low attrition / high retention among districts and regions teachers, Health workers and other community volunteers continue to prioritise SCH &amp; STH among other health programmes.</t>
  </si>
  <si>
    <t>A protocol for collecting disability disaggregated data during treatment coverage survey (TCS) is agreed upon and rolled out during the project period.</t>
  </si>
  <si>
    <t>Health workers, CDD and  teachers will be interested to participate in the training and support the MDA.
Parents, school-aged children,  communities and schools will cooperate in the MDA.
There is adequate sensitisation of schools and communities on the prevention and management of side effects.</t>
  </si>
  <si>
    <t xml:space="preserve">Joint Monitoring Programme (JMP) "basic sanitation" facilities in schools </t>
  </si>
  <si>
    <t>Sightsavers Deworming Program - Guinea Bissau</t>
  </si>
  <si>
    <t>Collaborate with the NTD team of the Ministry of Health, Ministry of Education, and other partners to annually plan MDA, targeting both schools and communities.</t>
  </si>
  <si>
    <t>Produce and distribute IEC/BCC materiaals on schisto and STH (posters, flipcharts, brochures).</t>
  </si>
  <si>
    <t xml:space="preserve">Identify specific health districts and schools where indicators for WASH will be collected with priority given to those with high SCH/STH endemicity. </t>
  </si>
  <si>
    <t>Sightsavers Deworming Program -DRC</t>
  </si>
  <si>
    <t>Sightsavers Deworming Program - Guinea</t>
  </si>
  <si>
    <t xml:space="preserve">Prevalence of schistosomiasis infection has reached low levels in sentinel sites.                                              Schistosomiasis Prevalence is at  &lt;10% .                                                                     </t>
  </si>
  <si>
    <t>i) Intestinal schistosomiasis: 268(±267,1) epg                                                          ii) Urinary schistosomiasis: 66,9(±15,8) eggs/10ml of urine.</t>
  </si>
  <si>
    <t xml:space="preserve">Intensity of schistosomiasis has reached moderate  and low levels in sentinel sites:                                                                                               i) Moderate level of intestinal schistosomiasis: 100-399epg
ii) Low levels of urinary schistosomiasis:  &lt;50eggs/10 mls of urine.                                                                                                  </t>
  </si>
  <si>
    <t xml:space="preserve">School aged children children between 5-15 years in all schools and communities  within the  intervention zone are effectively treated with mebendazole/albendazole and praziquantel twice yearly </t>
  </si>
  <si>
    <t>Drugs donation availability continued; Political stability; effective collaboration between NTD's program with schools health program; Continued government commitment; Health professionals, community members and teachers remain engaged; Good levels of community acceptance of praziquantel and minimum of adverse side effects.</t>
  </si>
  <si>
    <t xml:space="preserve">Number  of CDDs trained on schisto/STH MDA.  </t>
  </si>
  <si>
    <t xml:space="preserve"> Number of schools training at least one classroom teacher on school MDA.</t>
  </si>
  <si>
    <t xml:space="preserve">Same teachers trained for three years, with an avergae of two teachers  per school. Teachers' motivation remains relatively high. Teachers  continue to prioritise SCH&amp;STH among other health priorities. </t>
  </si>
  <si>
    <t xml:space="preserve">Health professionals, community members and teachers motivation remains relatively high; Low attrition / high retention; district and regions Teachers, Health workers and volunteers continue to prioritise SCH &amp; STH among other health priorities
Limited delays in drug donation and distribution; Sufficient NTD Secretariat planning and implementation; Limited drug fatigue; No serious adverse events that affect MDA 
A protocol for collecting disability disaggregated data during treatment coverage surveys (TCS) is agreed upon and rolled out during the project period.             </t>
  </si>
  <si>
    <t>0 (1 coverage survey)</t>
  </si>
  <si>
    <t>Stakeholders will be willing to participate and implement recommendations/resolutions made during meeting.</t>
  </si>
  <si>
    <t>Sightsavers Deworming Program - Guinea Conakry</t>
  </si>
  <si>
    <t>Training of Trainers at regional and district levels by national team.</t>
  </si>
  <si>
    <t>Drug transportation.</t>
  </si>
  <si>
    <t>Production of banners and T-shirt.</t>
  </si>
  <si>
    <t>Production of data reporting tools (MIS).</t>
  </si>
  <si>
    <t>Sightsavers Deworming Program - Nigeria 4 states</t>
  </si>
  <si>
    <t xml:space="preserve">Continued donation by Merck and GSK of praziquntal  and mebendazole respectively. Political stability, capacity of district health facilities to deliver in problematic areas can be raised sufficiently. Continued government commitment to support MDA. Community Drug Distributors remain engaged. Good school and community take up of praziquantel  and mebendazole. Isolated individuals and communities are reached.
</t>
  </si>
  <si>
    <t xml:space="preserve">Two  teachers will be trained per school.                                                                                                                                   The WHO recommedation on prevalence based strategy is adopted and LGAs covered based on their pre-treatment endemicity. Same teachers trained in year one and year three but training in year two will reduce by 850  teachers because some health zones will not be eligible for treatment in year two. </t>
  </si>
  <si>
    <t>4,000</t>
  </si>
  <si>
    <t xml:space="preserve"> 4,000</t>
  </si>
  <si>
    <t>4,400</t>
  </si>
  <si>
    <t xml:space="preserve">CDDs trained for Oncho/LF will be the same for SCH/STH. This implies the 1:100 CDD to population ratio will be taken into account. The CDDs are a subset of Oncho/LF in an integrated MDA setting with no specificity.  75% of SAC will be treated in schools and 25% in communities by CDDs during integrated MDA. Community members' motivation remains relatively high. Volunteers continue to prioritise SCH&amp;STH among other health priorities. </t>
  </si>
  <si>
    <t>Number of schools training at least one classroom teacher on school MDA.</t>
  </si>
  <si>
    <t>All schools will send at least one teacher for the training.                                                                                                Health professionals, community members and teachers motivation remains relatively high. Low attrition / high retention. Districts,regions teachers, Health workers and other community volunteers continue to prioritise SCH &amp; STH among other health programmes.</t>
  </si>
  <si>
    <t xml:space="preserve">Number of  school age children between 5-15 years treated for STH. </t>
  </si>
  <si>
    <t>LOGFRAME: NIGERIA 4 STATES ACTIVITIES LOG</t>
  </si>
  <si>
    <t>Hold training of trainers (TOT) for States and LGAs NTDs Control Teams on Schisto/STH MDA.</t>
  </si>
  <si>
    <t>Hold training sessions for teachers.</t>
  </si>
  <si>
    <t>Hold capacity building sessions to CDDs on schisto/STH interventions.</t>
  </si>
  <si>
    <t>Train health staff, community members and teachers to deliver schisto/STH MDA to schools and endemic communities.</t>
  </si>
  <si>
    <t>Production of measuring sticks.</t>
  </si>
  <si>
    <t>Procurement and delivery of adequate praziquantel and mebendazole for targeted areas.</t>
  </si>
  <si>
    <t xml:space="preserve">Use existing social mobilisation channels to disseminate information targeting non-enrolled children and parents and the need to feed children on the day of deworming. </t>
  </si>
  <si>
    <t xml:space="preserve">Conduct MDA for schisto/STH to treat school aged children (SAC) and persons at risk. </t>
  </si>
  <si>
    <t>Conduct integrated coverage survey and data quality assessment (DQA).</t>
  </si>
  <si>
    <t>Sightsavers Deworming Program -Nigeria - Benue State</t>
  </si>
  <si>
    <t>Prevalence of any infection in school-aged children reduced to  &lt;10% in 2-3 years in sentinel sites.</t>
  </si>
  <si>
    <t xml:space="preserve">Prevalence  of Schistosomiasis infection has reached low levels in sentinel sites.                                              schistosomiasis prevalence is at  &lt;10% .                                                                     </t>
  </si>
  <si>
    <t>Number of teachers trained on schisto/STH MDA</t>
  </si>
  <si>
    <t>Number of CDDs trained on schisto/STH MDA</t>
  </si>
  <si>
    <t>Number  of schools training at least one classroom teacher on school MDA.</t>
  </si>
  <si>
    <t xml:space="preserve"> CDDs trained for Oncho/LF will be the same for SCH/STH. This implies the 1:100 CDD to population ratio will be taken into account. The CDDs are a subset of Oncho/LF in an integrated MDA setting with no specificity.  75% of school aged children (SAC) will be treated in schools and 25% in communities by CDDs during integrated MDA. Community members' motivation remains relatively high. Volunteers continue to prioritise SCH &amp; STH among other health priorities.</t>
  </si>
  <si>
    <t>At least one teacher will be trained from all  existing schools within the project zone.                                              Health professionals, community members and teachers motivation remains relatively high.                                               Field actors continue to prioritise SCH &amp; STH interventions.</t>
  </si>
  <si>
    <t>Number of school age children between 5-15 years treated for schistosomiasis</t>
  </si>
  <si>
    <t>LOGFRAME: NIGERIA BENUE  ACTIVITIES LOG</t>
  </si>
  <si>
    <t>Sightsavers Deworming Program - Nigeria Benue state</t>
  </si>
  <si>
    <t>Hold training sessions on schisto MDA to train/refresh front line health staff.</t>
  </si>
  <si>
    <t>Hold capacity building sessions to CDDs on schisto/STH distribution.</t>
  </si>
  <si>
    <r>
      <t>School aged children between 5-15 years in all schools and communities within the intervention zone are effectively treated with mebendazole/albendazole and praziqauntel yearly, while 5 years and above, communities’ members treated with Mectizan</t>
    </r>
    <r>
      <rPr>
        <sz val="10"/>
        <rFont val="Calibri"/>
        <family val="2"/>
      </rPr>
      <t>®</t>
    </r>
    <r>
      <rPr>
        <sz val="10"/>
        <rFont val="Arial"/>
        <family val="2"/>
      </rPr>
      <t xml:space="preserve"> and albendazole in a manner integrated with schisto / STH.</t>
    </r>
  </si>
  <si>
    <t xml:space="preserve">Train health staff, community members and teachers to deliver integrated MDA for schisto/STH, oncho and LF in schools and communities.  </t>
  </si>
  <si>
    <t>Hold training of trainer (TOT) for States and LGAs NTDs Control Teams on schisto/STH MDA.</t>
  </si>
  <si>
    <t xml:space="preserve">Conduct MDA for schisto/STH to treat school age children and persons at risk </t>
  </si>
  <si>
    <t>Conduct planning and sensitization workshop for Ministry of Education, school education boards, traditional and religious leaders and media.</t>
  </si>
  <si>
    <t>Development/production of IEC (posters, flip charts)</t>
  </si>
  <si>
    <t>3,537,995</t>
  </si>
  <si>
    <t>Treat school aged children between       5-15 years  for STH and  for schistosomiasis  through Mass Drug Administration (MDA).</t>
  </si>
  <si>
    <t>Note: The numerator each year corresponds to the number of health zones which are being reached through the schisto/STH MDA programme. i.e. DRC programme is only expecting ZDS to report on these indicators in MDA years. The denominator corresponds to the number of health zones in the project area, for the period 2017-2019</t>
  </si>
  <si>
    <t>Note: The numerator each year corresponds to the number of health zones  which are being reached through the schisto/STH MDA programme. i.e. DRC programme is only expecting ZDS to report on these indicators in MDA years. The denominator corresponds to the number of health zones in the project area, for the period 2017-2019</t>
  </si>
  <si>
    <t>School treatment reports</t>
  </si>
  <si>
    <t xml:space="preserve">LOGFRAME: ACTIVITIES LOG </t>
  </si>
  <si>
    <t>Training reports</t>
  </si>
  <si>
    <t xml:space="preserve">School reports. Joint Monitoring Program (JMP) "basic sanitation" facilities in schools </t>
  </si>
  <si>
    <t xml:space="preserve">target changed from 2,520 in each year to 365. The original number was a typo and 365 was always the figure budgeted for. </t>
  </si>
  <si>
    <t>Guinea Conakry 1.3 (row 81)</t>
  </si>
  <si>
    <t>Nigeria 4 states (row 109)</t>
  </si>
  <si>
    <t>Nigeria 4 states (row 118)</t>
  </si>
  <si>
    <t>Nigeria Benue (row 119)</t>
  </si>
  <si>
    <t>Nigeria 4 states 1.4 (row 57)</t>
  </si>
  <si>
    <t>target changed to match number of teachers trained (as target is one from each school)</t>
  </si>
  <si>
    <t>Sightsavers SBCC Project-Cameroon</t>
  </si>
  <si>
    <t>Cameroon GiveWell  Logframe</t>
  </si>
  <si>
    <t>Reduction in the prevalence  of Schistosomiasis  due to improved hygiene and sanitation behaviours amongst SAC</t>
  </si>
  <si>
    <t xml:space="preserve">Prevalence  of Schistosomiasis infection has reached low levels.                                               Schistosomiasis Prevalence is at  &lt;10%.                                                                    </t>
  </si>
  <si>
    <t>Intensity of STH has reached moderate  levels                                                                                                                       i) Ascaris: 5000-49,999 epg                     ii) Whipworms: 1000-9,999 epg              iii) Hook worms: 2000-3,999 epg</t>
  </si>
  <si>
    <t>Milestone 1 (December 2018)</t>
  </si>
  <si>
    <t>Milestone 1 (august  2019)</t>
  </si>
  <si>
    <t>Milestone 1 (December  2019)</t>
  </si>
  <si>
    <t>Measurable positive change in hygiene and sanitation behaviour related to the risk factors associated with Schisto/STH within the timeframe of the project</t>
  </si>
  <si>
    <t xml:space="preserve">% of schools with soap and clean water at a hand/face washing station in or near toilet(s) and accessible to all students </t>
  </si>
  <si>
    <t>communities will adhere to positive behavioural change practices in regards to schisto and STH prevention</t>
  </si>
  <si>
    <t xml:space="preserve">survey report </t>
  </si>
  <si>
    <t>Outcome  Indicator 2</t>
  </si>
  <si>
    <t>% of schools with soap and clean water at a hand/face washing facility where food is consumed and accessible to all students .</t>
  </si>
  <si>
    <t>Outcome  Indicator 3</t>
  </si>
  <si>
    <t>% of students wearing basic foot wear at school on a daily basis .</t>
  </si>
  <si>
    <t>survey report</t>
  </si>
  <si>
    <t>Outcome Indicator 4</t>
  </si>
  <si>
    <t>% of population in endemic area who have basic knowledge of hygiene practices-including shoes wearing (STH prevention) and risk of open water bathing (schisto prevention).</t>
  </si>
  <si>
    <t>Survey report/spot check</t>
  </si>
  <si>
    <t>Outcome  Indicator 5</t>
  </si>
  <si>
    <t>% of people observed to be  practicing the desired hygiene behaviour .</t>
  </si>
  <si>
    <t>Outcome Indicator 6</t>
  </si>
  <si>
    <t>% of household where compound is free of human faeces .</t>
  </si>
  <si>
    <t>Survey report</t>
  </si>
  <si>
    <t>OUTPUT 1 for Outcome</t>
  </si>
  <si>
    <t>Milestone 1 (Feb 2018)</t>
  </si>
  <si>
    <t xml:space="preserve">Establish baseline prevalence and intensity of schisto/STH in schools and communities </t>
  </si>
  <si>
    <t>Number of impact survey carried out on schisto/STH MDA.</t>
  </si>
  <si>
    <t xml:space="preserve">Impact survey will be conducted  by the yaounde schisto centre in the 15/16 schisto endemic HDs by  Feb 2018. </t>
  </si>
  <si>
    <t xml:space="preserve">impact survey report </t>
  </si>
  <si>
    <t>Milestone 1 (April 2018)</t>
  </si>
  <si>
    <t xml:space="preserve">Number of schools and communities censored and targeted for implementation of WASH activities </t>
  </si>
  <si>
    <t>30 schools/60 communities</t>
  </si>
  <si>
    <t xml:space="preserve">10 schools and 20 communities </t>
  </si>
  <si>
    <t xml:space="preserve">30 schools / 60 communities </t>
  </si>
  <si>
    <t>OUTPUT 2 for Outcome</t>
  </si>
  <si>
    <t>Milestone 2 (August 2018)</t>
  </si>
  <si>
    <t>To develop a responsive SBCC strategy based on the baseline results from the survey by April 2018</t>
  </si>
  <si>
    <t xml:space="preserve">Number of workshop/meeting organised  at national and regional levels </t>
  </si>
  <si>
    <t>stakeholders will be available to participate to the meetings</t>
  </si>
  <si>
    <t>Meeting report</t>
  </si>
  <si>
    <t xml:space="preserve">Number of sensitization sessions carried out in schools and communities </t>
  </si>
  <si>
    <t>We assume that the project will be implemented in 30 Schools. At least 2 sensitization meetings should be organised in each school.</t>
  </si>
  <si>
    <t>sensitization reports</t>
  </si>
  <si>
    <t>Milestone 1 (May  2018))</t>
  </si>
  <si>
    <t xml:space="preserve">Updated national strategic plan for Schisto/STH which take into account SBCC activities </t>
  </si>
  <si>
    <t xml:space="preserve">The national programme will learn from the SBCC GiveWell project and will insert this component in the strategic plan </t>
  </si>
  <si>
    <t>To train field actors (health professionals, community members and teachers ) to undertake SBCC activities in schools and communities</t>
  </si>
  <si>
    <t xml:space="preserve">Number of trained Health personnel and community representatives able to effectively communicate key schisto/STH SBCC messages </t>
  </si>
  <si>
    <t>Health personnel will be available for training in all the supported regions</t>
  </si>
  <si>
    <t>Training report</t>
  </si>
  <si>
    <t>Number of school teachers trained on WASH activities (school directors)</t>
  </si>
  <si>
    <t>We assume that the project will be implemented in 30 Schools. This will depend on the parasitological survey in Feb 2018.</t>
  </si>
  <si>
    <t>Milestone 1 (April 2018))</t>
  </si>
  <si>
    <t xml:space="preserve">Number of media personnel trained on WASH activities </t>
  </si>
  <si>
    <t>Source: Prevention and control of schistosomiasis and soil-transmitted helminthiasis. Geneva, World Health Organization, 2002 (WHO Technical Report Series, No. 912):1–57.</t>
  </si>
  <si>
    <t>LOGFRAME: Cameroon SBCC project ACTIVITIES LOG</t>
  </si>
  <si>
    <t>Sightsavers BCC project -Cameroon</t>
  </si>
  <si>
    <t>Conduct a parasitological impact assessment survey in 15/16 HDs of the 3 supported  regions</t>
  </si>
  <si>
    <t>To develop a responsive BCC strategy based on the baseline results from the survey by april 2018</t>
  </si>
  <si>
    <t>Organize regional planning meetings with main WASH actors (MINEE, MINEDUB, MINESEC, MOH, UCCC)</t>
  </si>
  <si>
    <t>Door to door sensitization by social mobilizers/community agents aimed at ptomoting positive behavioral change practices for health.</t>
  </si>
  <si>
    <t>To train fiels actors (health professionals, community members and teachers ) to undertake BCC activities in schools and communities</t>
  </si>
  <si>
    <t>Sightsavers Deworming Program - consolidated logframe</t>
  </si>
  <si>
    <t xml:space="preserve">Carry out weekly demonstrative sessions on personal hygiene tips in targeted schools  </t>
  </si>
  <si>
    <t xml:space="preserve">Carry out Census of schools and endemic communities to collect specific WASH related information.
</t>
  </si>
  <si>
    <t>Organize a national SBCC workshop</t>
  </si>
  <si>
    <t>Use of peer-to-peer educators as role models for awareness creation in communities related to SCH/STH prevention.</t>
  </si>
  <si>
    <t>Elaborate and produce visual SBCC materials for sensitization in targeted schools for SCH/STH prevention.</t>
  </si>
  <si>
    <t xml:space="preserve">Elaborate and diffuse key SBCC messages through local radiobroadcasting. </t>
  </si>
  <si>
    <t>Carry out SBCC sensitisation sessions through religious organisations (churches, mosques etc.) for SCH/STH prevention.</t>
  </si>
  <si>
    <t>Hold capacity building sessions to health personnel and community representatives on WASH related to SCH/STH prevention.</t>
  </si>
  <si>
    <t>Train local media personnel in WASH as pertains to SCH/STH prevention.</t>
  </si>
  <si>
    <t>Enhance school teacher capacity in WASH.</t>
  </si>
  <si>
    <t xml:space="preserve">Conduct WASH related monitoring and supportive supervision in both school and community.  </t>
  </si>
  <si>
    <t>Organize formative research in selected schools and communities based on sex, age and sociocultural context in relation to SCH/STH prevention.</t>
  </si>
  <si>
    <t>Cameroon logframe worksheet and Cameroon activity log worksheet added to workbook (not shown on consolidated tab)</t>
  </si>
  <si>
    <t>typo in consolidated logframe worksheet - changed to match 4states worksheet targets.</t>
  </si>
  <si>
    <t>typo in consolidated logframe worksheet - changed to match Benue worksheet targets.</t>
  </si>
  <si>
    <t>0(0/559 schools)</t>
  </si>
  <si>
    <t>• Output 1.2 no. teachers trained 2018 &amp; 2019 target updated to 1,118 (since more schools in programme area than initially thought)</t>
  </si>
  <si>
    <t>• Output 1.3 CDDs trained: 2018 changed to 1192, 2019 to 1218, Total changed to 1218</t>
  </si>
  <si>
    <t>• 1.4 schools training at least one teacher 2018, 2019 and total target updated to 559</t>
  </si>
  <si>
    <t xml:space="preserve">• Outcome 1 indicators 1&amp;2 updated from 60% to 75% (in line with WHO targets and calculation for targeting treatment targets)
</t>
  </si>
  <si>
    <t>• STH &amp; SCH treatment targets updated to 2018 - 139,685 2019 - 142,758</t>
  </si>
  <si>
    <t xml:space="preserve">
• SCH &amp; STH 2018 and 2019 SAC targets updated to 139,685 and 142,758, respectively (Rationale: 75% at risk SAC population)</t>
  </si>
  <si>
    <t xml:space="preserve">1.3 (row 81) - target changed from 2,520 in each year to 365. The original number was a typo and 365 was always the figure budgeted for. </t>
  </si>
  <si>
    <t>Guinea Conakry:</t>
  </si>
  <si>
    <t>Note: Cameroon logframe not incorporated in consolidated tab as outputs and indicators aeredifferent. Please see 'Cameroon Logframe' tab for details</t>
  </si>
  <si>
    <t>2018 Schisto target changed from 904,804 to 938,315 based on updated figures</t>
  </si>
  <si>
    <t xml:space="preserve">Nigeria 4 states </t>
  </si>
  <si>
    <t>Nigeria 4 states</t>
  </si>
  <si>
    <t>2017 Schisto target changed from 2,269,079 to 2,287,483 based on updated figures</t>
  </si>
  <si>
    <t>2017 Schisto traget changed from 1,074,108 to 1,113,890</t>
  </si>
  <si>
    <r>
      <t xml:space="preserve">Limited delays in drug donation and distribution.                                                                                                                  Sufficient NTD Secretariat planning and implementation.                                                                                                                                                                                                                                                                                No side effects that may adversely affect MDA.
</t>
    </r>
    <r>
      <rPr>
        <sz val="10"/>
        <color rgb="FFFF0000"/>
        <rFont val="Arial"/>
        <family val="2"/>
      </rPr>
      <t>Benue STH targets now include treatments through GiveWell supported LF MDA where STH is co-endemic
2017: 220,490 STH + 578,959 LF
2018: 226,002 STH+ 593,433 LF</t>
    </r>
  </si>
  <si>
    <t>2017 STH target changed from 309,591 to 799,499 (includes treatments supported by GiveWell LF MDA)</t>
  </si>
  <si>
    <t>2018 STH target changed from 207,778 to 819,436 (includes treatments supported by GiveWell LF MDA)</t>
  </si>
  <si>
    <t>2018 STH target changed from 207,778 to 819,436  (includes treatments supported by GiveWell LF MDA)</t>
  </si>
  <si>
    <t>2018 STH target changed from 565,076 to 642,489 based on updated figures</t>
  </si>
  <si>
    <t>2018 Schisto target changed from 2,019,917 to 2,099,509 based on updated figures</t>
  </si>
  <si>
    <t>CHANGES MADE SEPTEMBER 2017</t>
  </si>
  <si>
    <r>
      <t xml:space="preserve">Limited delays in drug donation and distribution.                                                                                                                  Sufficient NTD Secretariat planning and implementation.                                                                                                      Limited drug fatigue.                                                                                                                                                                           No side effects that may adversely affect MDA.
</t>
    </r>
    <r>
      <rPr>
        <b/>
        <sz val="10"/>
        <color rgb="FFFF0000"/>
        <rFont val="Arial"/>
        <family val="2"/>
      </rPr>
      <t/>
    </r>
  </si>
  <si>
    <t>2017 Schisto target changed from 1,074,108 to 1,113,890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</si>
</sst>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_-* #,##0_-;\-* #,##0_-;_-* &quot;-&quot;??_-;_-@_-"/>
    <numFmt numFmtId="167" formatCode="_-* #,##0.00\ _€_-;\-* #,##0.00\ _€_-;_-* &quot;-&quot;??\ _€_-;_-@_-"/>
    <numFmt numFmtId="168" formatCode="#,##0.00&quot; &quot;;#,##0.00&quot; &quot;;&quot;-&quot;#&quot; &quot;;&quot; &quot;@&quot; &quot;"/>
    <numFmt numFmtId="169" formatCode="#,##0&quot; &quot;;#,##0&quot; &quot;;&quot;-&quot;#&quot; &quot;;&quot; &quot;@&quot; &quot;"/>
    <numFmt numFmtId="170" formatCode="#,##0_ ;\-#,##0\ "/>
    <numFmt numFmtId="171" formatCode="#,##0;[Red]#,##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9"/>
      <name val="Arial"/>
      <family val="2"/>
    </font>
    <font>
      <sz val="10"/>
      <name val="Arial"/>
      <family val="2"/>
    </font>
    <font>
      <b/>
      <sz val="12"/>
      <name val="Arial"/>
      <family val="2"/>
    </font>
    <font>
      <sz val="10"/>
      <color theme="1"/>
      <name val="Arial"/>
      <family val="2"/>
    </font>
    <font>
      <sz val="11"/>
      <color theme="1"/>
      <name val="Arial1"/>
    </font>
    <font>
      <sz val="11"/>
      <color rgb="FF000000"/>
      <name val="Calibri"/>
      <family val="2"/>
    </font>
    <font>
      <b/>
      <i/>
      <sz val="16"/>
      <color theme="1"/>
      <name val="Arial1"/>
    </font>
    <font>
      <b/>
      <i/>
      <u/>
      <sz val="11"/>
      <color theme="1"/>
      <name val="Arial1"/>
    </font>
    <font>
      <sz val="10"/>
      <color theme="0" tint="-0.14999847407452621"/>
      <name val="Arial"/>
      <family val="2"/>
    </font>
    <font>
      <sz val="12"/>
      <name val="Arial"/>
      <family val="2"/>
    </font>
    <font>
      <sz val="10"/>
      <name val="Arial"/>
      <family val="2"/>
    </font>
    <font>
      <sz val="9"/>
      <color indexed="81"/>
      <name val="Tahoma"/>
      <family val="2"/>
    </font>
    <font>
      <b/>
      <sz val="9"/>
      <color indexed="81"/>
      <name val="Tahoma"/>
      <family val="2"/>
    </font>
    <font>
      <b/>
      <sz val="10"/>
      <name val="Arial"/>
      <family val="2"/>
    </font>
    <font>
      <sz val="8"/>
      <name val="Arial"/>
      <family val="2"/>
    </font>
    <font>
      <sz val="10"/>
      <color rgb="FFFF0000"/>
      <name val="Arial"/>
      <family val="2"/>
    </font>
    <font>
      <vertAlign val="superscript"/>
      <sz val="10"/>
      <name val="Arial"/>
      <family val="2"/>
    </font>
    <font>
      <i/>
      <sz val="10"/>
      <name val="Arial"/>
      <family val="2"/>
    </font>
    <font>
      <sz val="10"/>
      <name val="Calibri"/>
      <family val="2"/>
    </font>
    <font>
      <sz val="10"/>
      <name val="Arial"/>
      <family val="2"/>
    </font>
    <font>
      <b/>
      <sz val="10"/>
      <color theme="0"/>
      <name val="Arial"/>
      <family val="2"/>
    </font>
    <font>
      <sz val="10"/>
      <color theme="0"/>
      <name val="Arial"/>
      <family val="2"/>
    </font>
    <font>
      <b/>
      <sz val="11"/>
      <name val="Arial"/>
      <family val="2"/>
    </font>
    <font>
      <b/>
      <sz val="10"/>
      <color rgb="FFFF0000"/>
      <name val="Arial"/>
      <family val="2"/>
    </font>
  </fonts>
  <fills count="3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99"/>
        <bgColor rgb="FFFFFF99"/>
      </patternFill>
    </fill>
    <fill>
      <patternFill patternType="solid">
        <fgColor rgb="FF99CCFF"/>
        <bgColor rgb="FF99CCFF"/>
      </patternFill>
    </fill>
    <fill>
      <patternFill patternType="solid">
        <fgColor rgb="FFCCFFCC"/>
        <bgColor rgb="FFCCFFCC"/>
      </patternFill>
    </fill>
    <fill>
      <patternFill patternType="solid">
        <fgColor rgb="FF969696"/>
        <bgColor rgb="FF969696"/>
      </patternFill>
    </fill>
    <fill>
      <patternFill patternType="solid">
        <fgColor rgb="FFFFFFFF"/>
        <bgColor rgb="FFFFFFFF"/>
      </patternFill>
    </fill>
    <fill>
      <patternFill patternType="solid">
        <fgColor rgb="FFC0C0C0"/>
        <bgColor rgb="FFC0C0C0"/>
      </patternFill>
    </fill>
    <fill>
      <patternFill patternType="solid">
        <fgColor rgb="FFFFCC99"/>
        <bgColor rgb="FFFFCC99"/>
      </patternFill>
    </fill>
    <fill>
      <patternFill patternType="solid">
        <fgColor theme="0"/>
        <bgColor rgb="FFFFFFFF"/>
      </patternFill>
    </fill>
    <fill>
      <patternFill patternType="solid">
        <fgColor rgb="FFCCFFCC"/>
        <bgColor indexed="64"/>
      </patternFill>
    </fill>
    <fill>
      <patternFill patternType="solid">
        <fgColor theme="0" tint="-0.249977111117893"/>
        <bgColor indexed="64"/>
      </patternFill>
    </fill>
    <fill>
      <patternFill patternType="solid">
        <fgColor theme="0"/>
        <bgColor rgb="FFFFFF99"/>
      </patternFill>
    </fill>
    <fill>
      <patternFill patternType="solid">
        <fgColor rgb="FFFFFFFF"/>
        <bgColor indexed="64"/>
      </patternFill>
    </fill>
    <fill>
      <patternFill patternType="solid">
        <fgColor indexed="44"/>
        <bgColor indexed="64"/>
      </patternFill>
    </fill>
    <fill>
      <patternFill patternType="solid">
        <fgColor indexed="55"/>
        <bgColor indexed="64"/>
      </patternFill>
    </fill>
    <fill>
      <patternFill patternType="solid">
        <fgColor rgb="FFFF0000"/>
        <bgColor indexed="64"/>
      </patternFill>
    </fill>
    <fill>
      <patternFill patternType="solid">
        <fgColor theme="5" tint="-0.249977111117893"/>
        <bgColor indexed="64"/>
      </patternFill>
    </fill>
    <fill>
      <patternFill patternType="solid">
        <fgColor rgb="FF99CCFF"/>
        <bgColor rgb="FFFFFF99"/>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39997558519241921"/>
        <bgColor rgb="FFFFFF99"/>
      </patternFill>
    </fill>
    <fill>
      <patternFill patternType="solid">
        <fgColor theme="0"/>
        <bgColor rgb="FFCCFFCC"/>
      </patternFill>
    </fill>
    <fill>
      <patternFill patternType="solid">
        <fgColor theme="0"/>
        <bgColor rgb="FF99CCFF"/>
      </patternFill>
    </fill>
    <fill>
      <patternFill patternType="solid">
        <fgColor theme="0"/>
        <bgColor rgb="FFC0C0C0"/>
      </patternFill>
    </fill>
    <fill>
      <patternFill patternType="solid">
        <fgColor theme="0"/>
        <bgColor rgb="FF969696"/>
      </patternFill>
    </fill>
    <fill>
      <patternFill patternType="solid">
        <fgColor theme="0"/>
        <bgColor rgb="FFFFCC99"/>
      </patternFill>
    </fill>
    <fill>
      <patternFill patternType="solid">
        <fgColor rgb="FFCCFFCC"/>
        <bgColor rgb="FF969696"/>
      </patternFill>
    </fill>
    <fill>
      <patternFill patternType="solid">
        <fgColor theme="9" tint="0.39997558519241921"/>
        <bgColor rgb="FF969696"/>
      </patternFill>
    </fill>
  </fills>
  <borders count="6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rgb="FF000000"/>
      </left>
      <right/>
      <top style="thin">
        <color rgb="FF000000"/>
      </top>
      <bottom/>
      <diagonal/>
    </border>
    <border>
      <left/>
      <right/>
      <top style="thin">
        <color auto="1"/>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style="medium">
        <color indexed="64"/>
      </top>
      <bottom/>
      <diagonal/>
    </border>
    <border>
      <left style="thin">
        <color auto="1"/>
      </left>
      <right style="medium">
        <color indexed="64"/>
      </right>
      <top style="thin">
        <color auto="1"/>
      </top>
      <bottom/>
      <diagonal/>
    </border>
    <border>
      <left style="medium">
        <color indexed="64"/>
      </left>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bottom style="thin">
        <color auto="1"/>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auto="1"/>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right style="medium">
        <color indexed="64"/>
      </right>
      <top style="thin">
        <color auto="1"/>
      </top>
      <bottom style="medium">
        <color indexed="64"/>
      </bottom>
      <diagonal/>
    </border>
  </borders>
  <cellStyleXfs count="24">
    <xf numFmtId="0" fontId="0" fillId="0" borderId="0"/>
    <xf numFmtId="0" fontId="6" fillId="0" borderId="0"/>
    <xf numFmtId="165"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3" fillId="0" borderId="0"/>
    <xf numFmtId="167" fontId="6" fillId="0" borderId="0" applyFont="0" applyFill="0" applyBorder="0" applyAlignment="0" applyProtection="0"/>
    <xf numFmtId="0" fontId="8" fillId="0" borderId="0"/>
    <xf numFmtId="0" fontId="9" fillId="0" borderId="0"/>
    <xf numFmtId="0" fontId="10" fillId="0" borderId="0"/>
    <xf numFmtId="168" fontId="9" fillId="0" borderId="0"/>
    <xf numFmtId="168" fontId="9" fillId="0" borderId="0"/>
    <xf numFmtId="168" fontId="9" fillId="0" borderId="0"/>
    <xf numFmtId="168" fontId="9" fillId="0" borderId="0"/>
    <xf numFmtId="0" fontId="11" fillId="0" borderId="0">
      <alignment horizontal="center"/>
    </xf>
    <xf numFmtId="0" fontId="11" fillId="0" borderId="0">
      <alignment horizontal="center" textRotation="90"/>
    </xf>
    <xf numFmtId="0" fontId="12" fillId="0" borderId="0"/>
    <xf numFmtId="0" fontId="12" fillId="0" borderId="0"/>
    <xf numFmtId="165" fontId="9" fillId="0" borderId="0" applyFont="0" applyFill="0" applyBorder="0" applyAlignment="0" applyProtection="0"/>
    <xf numFmtId="165" fontId="15" fillId="0" borderId="0" applyFont="0" applyFill="0" applyBorder="0" applyAlignment="0" applyProtection="0"/>
    <xf numFmtId="165" fontId="2" fillId="0" borderId="0" applyFont="0" applyFill="0" applyBorder="0" applyAlignment="0" applyProtection="0"/>
    <xf numFmtId="0" fontId="2" fillId="0" borderId="0"/>
    <xf numFmtId="165" fontId="1" fillId="0" borderId="0" applyFont="0" applyFill="0" applyBorder="0" applyAlignment="0" applyProtection="0"/>
    <xf numFmtId="9" fontId="24" fillId="0" borderId="0" applyFont="0" applyFill="0" applyBorder="0" applyAlignment="0" applyProtection="0"/>
  </cellStyleXfs>
  <cellXfs count="859">
    <xf numFmtId="0" fontId="0" fillId="0" borderId="0" xfId="0"/>
    <xf numFmtId="0" fontId="6" fillId="0" borderId="0" xfId="1" applyFont="1" applyAlignment="1">
      <alignment wrapText="1"/>
    </xf>
    <xf numFmtId="0" fontId="6" fillId="0" borderId="0" xfId="1" applyFont="1"/>
    <xf numFmtId="0" fontId="13" fillId="0" borderId="0" xfId="1" applyFont="1"/>
    <xf numFmtId="0" fontId="5" fillId="0" borderId="9" xfId="8" applyFont="1" applyFill="1" applyBorder="1" applyAlignment="1">
      <alignment vertical="top" wrapText="1"/>
    </xf>
    <xf numFmtId="0" fontId="5" fillId="0" borderId="9" xfId="8" applyFont="1" applyFill="1" applyBorder="1" applyAlignment="1">
      <alignment horizontal="center" vertical="top" wrapText="1"/>
    </xf>
    <xf numFmtId="0" fontId="6" fillId="0" borderId="0" xfId="7" applyFont="1"/>
    <xf numFmtId="0" fontId="6" fillId="0" borderId="0" xfId="0" applyFont="1"/>
    <xf numFmtId="0" fontId="6" fillId="0" borderId="0" xfId="7" applyFont="1" applyBorder="1"/>
    <xf numFmtId="3" fontId="6" fillId="0" borderId="0" xfId="7" applyNumberFormat="1" applyFont="1"/>
    <xf numFmtId="3" fontId="6" fillId="0" borderId="0" xfId="0" applyNumberFormat="1" applyFont="1"/>
    <xf numFmtId="0" fontId="6" fillId="0" borderId="0" xfId="7" applyFont="1" applyFill="1"/>
    <xf numFmtId="0" fontId="6" fillId="5" borderId="0" xfId="8" applyFont="1" applyFill="1" applyAlignment="1">
      <alignment vertical="top"/>
    </xf>
    <xf numFmtId="0" fontId="6" fillId="0" borderId="0" xfId="8" applyFont="1" applyAlignment="1">
      <alignment vertical="top"/>
    </xf>
    <xf numFmtId="0" fontId="18" fillId="6" borderId="9" xfId="8" applyFont="1" applyFill="1" applyBorder="1" applyAlignment="1">
      <alignment vertical="top" wrapText="1"/>
    </xf>
    <xf numFmtId="0" fontId="6" fillId="0" borderId="9" xfId="8" applyFont="1" applyBorder="1" applyAlignment="1">
      <alignment vertical="top" wrapText="1"/>
    </xf>
    <xf numFmtId="0" fontId="6" fillId="20" borderId="0" xfId="8" applyFont="1" applyFill="1" applyAlignment="1">
      <alignment vertical="top"/>
    </xf>
    <xf numFmtId="0" fontId="6" fillId="21" borderId="0" xfId="8" applyFont="1" applyFill="1" applyAlignment="1">
      <alignment vertical="top"/>
    </xf>
    <xf numFmtId="0" fontId="6" fillId="0" borderId="0" xfId="7" applyFont="1" applyAlignment="1">
      <alignment vertical="top"/>
    </xf>
    <xf numFmtId="0" fontId="6" fillId="0" borderId="0" xfId="8" applyFont="1" applyFill="1" applyAlignment="1">
      <alignment vertical="top"/>
    </xf>
    <xf numFmtId="0" fontId="2" fillId="0" borderId="0" xfId="21"/>
    <xf numFmtId="0" fontId="6" fillId="0" borderId="0" xfId="0" applyFont="1" applyFill="1"/>
    <xf numFmtId="1" fontId="6" fillId="0" borderId="9" xfId="1" applyNumberFormat="1" applyFont="1" applyBorder="1" applyAlignment="1">
      <alignment horizontal="left" vertical="top" wrapText="1"/>
    </xf>
    <xf numFmtId="0" fontId="18" fillId="6" borderId="9" xfId="8" applyFont="1" applyFill="1" applyBorder="1" applyAlignment="1">
      <alignment horizontal="left" vertical="top" wrapText="1"/>
    </xf>
    <xf numFmtId="0" fontId="18" fillId="0" borderId="9" xfId="8" applyFont="1" applyBorder="1" applyAlignment="1">
      <alignment horizontal="left" vertical="top" wrapText="1"/>
    </xf>
    <xf numFmtId="9" fontId="6" fillId="0" borderId="9" xfId="8" applyNumberFormat="1" applyFont="1" applyBorder="1" applyAlignment="1">
      <alignment horizontal="left" vertical="top" wrapText="1"/>
    </xf>
    <xf numFmtId="9" fontId="6" fillId="0" borderId="9" xfId="8" applyNumberFormat="1" applyFont="1" applyFill="1" applyBorder="1" applyAlignment="1">
      <alignment horizontal="left" vertical="top" wrapText="1"/>
    </xf>
    <xf numFmtId="9" fontId="6" fillId="0" borderId="9" xfId="8" applyNumberFormat="1" applyFont="1" applyBorder="1" applyAlignment="1">
      <alignment horizontal="left" wrapText="1"/>
    </xf>
    <xf numFmtId="9" fontId="6" fillId="0" borderId="9" xfId="8" applyNumberFormat="1" applyFont="1" applyFill="1" applyBorder="1" applyAlignment="1">
      <alignment horizontal="left" wrapText="1"/>
    </xf>
    <xf numFmtId="0" fontId="18" fillId="3" borderId="9" xfId="1" applyFont="1" applyFill="1" applyBorder="1" applyAlignment="1">
      <alignment horizontal="left" vertical="top" wrapText="1"/>
    </xf>
    <xf numFmtId="0" fontId="6" fillId="11" borderId="9" xfId="8" applyFont="1" applyFill="1" applyBorder="1" applyAlignment="1">
      <alignment horizontal="left" vertical="top" wrapText="1"/>
    </xf>
    <xf numFmtId="9" fontId="6" fillId="0" borderId="9" xfId="1" applyNumberFormat="1" applyFont="1" applyBorder="1" applyAlignment="1">
      <alignment horizontal="left" vertical="top" wrapText="1"/>
    </xf>
    <xf numFmtId="1" fontId="6" fillId="0" borderId="9" xfId="8" applyNumberFormat="1" applyFont="1" applyFill="1" applyBorder="1" applyAlignment="1">
      <alignment horizontal="left" vertical="top" wrapText="1"/>
    </xf>
    <xf numFmtId="0" fontId="6" fillId="0" borderId="0" xfId="8" applyFont="1" applyFill="1" applyAlignment="1">
      <alignment horizontal="left" vertical="top"/>
    </xf>
    <xf numFmtId="0" fontId="6" fillId="0" borderId="0" xfId="1" applyFont="1" applyAlignment="1">
      <alignment horizontal="left" vertical="top"/>
    </xf>
    <xf numFmtId="3" fontId="6" fillId="0" borderId="9" xfId="1" applyNumberFormat="1" applyFont="1" applyFill="1" applyBorder="1" applyAlignment="1">
      <alignment horizontal="left" wrapText="1"/>
    </xf>
    <xf numFmtId="1" fontId="6" fillId="0" borderId="9" xfId="8" applyNumberFormat="1" applyFont="1" applyFill="1" applyBorder="1" applyAlignment="1">
      <alignment horizontal="left" wrapText="1"/>
    </xf>
    <xf numFmtId="1" fontId="6" fillId="0" borderId="9" xfId="1" applyNumberFormat="1" applyFont="1" applyBorder="1" applyAlignment="1">
      <alignment horizontal="left" wrapText="1"/>
    </xf>
    <xf numFmtId="0" fontId="6" fillId="0" borderId="9" xfId="8" applyFont="1" applyBorder="1" applyAlignment="1">
      <alignment horizontal="left"/>
    </xf>
    <xf numFmtId="169" fontId="6" fillId="0" borderId="9" xfId="8" applyNumberFormat="1" applyFont="1" applyBorder="1" applyAlignment="1">
      <alignment horizontal="left"/>
    </xf>
    <xf numFmtId="169" fontId="6" fillId="0" borderId="9" xfId="8" applyNumberFormat="1" applyFont="1" applyFill="1" applyBorder="1" applyAlignment="1">
      <alignment horizontal="left"/>
    </xf>
    <xf numFmtId="3" fontId="6" fillId="0" borderId="9" xfId="8" applyNumberFormat="1" applyFont="1" applyFill="1" applyBorder="1" applyAlignment="1">
      <alignment horizontal="left" wrapText="1"/>
    </xf>
    <xf numFmtId="0" fontId="6" fillId="0" borderId="9" xfId="7" applyFont="1" applyBorder="1" applyAlignment="1">
      <alignment horizontal="left" wrapText="1"/>
    </xf>
    <xf numFmtId="0" fontId="6" fillId="0" borderId="0" xfId="8" applyFont="1" applyAlignment="1">
      <alignment horizontal="left"/>
    </xf>
    <xf numFmtId="0" fontId="6" fillId="0" borderId="0" xfId="1" applyFont="1" applyAlignment="1">
      <alignment horizontal="left"/>
    </xf>
    <xf numFmtId="0" fontId="6" fillId="0" borderId="0" xfId="7" applyFont="1" applyAlignment="1">
      <alignment horizontal="left" vertical="center"/>
    </xf>
    <xf numFmtId="0" fontId="6" fillId="0" borderId="0" xfId="7" applyFont="1" applyAlignment="1">
      <alignment horizontal="left" vertical="top"/>
    </xf>
    <xf numFmtId="1" fontId="6" fillId="0" borderId="9" xfId="8" applyNumberFormat="1" applyFont="1" applyBorder="1" applyAlignment="1">
      <alignment horizontal="left" wrapText="1"/>
    </xf>
    <xf numFmtId="1" fontId="6" fillId="0" borderId="9" xfId="7" applyNumberFormat="1" applyFont="1" applyFill="1" applyBorder="1" applyAlignment="1">
      <alignment horizontal="left" vertical="top" wrapText="1"/>
    </xf>
    <xf numFmtId="0" fontId="18" fillId="25" borderId="9" xfId="8" applyFont="1" applyFill="1" applyBorder="1" applyAlignment="1">
      <alignment horizontal="left" vertical="top" wrapText="1"/>
    </xf>
    <xf numFmtId="0" fontId="6" fillId="0" borderId="9" xfId="8" applyFont="1" applyBorder="1" applyAlignment="1">
      <alignment horizontal="left" vertical="top"/>
    </xf>
    <xf numFmtId="169" fontId="6" fillId="0" borderId="9" xfId="8" applyNumberFormat="1" applyFont="1" applyBorder="1" applyAlignment="1">
      <alignment horizontal="left" vertical="top"/>
    </xf>
    <xf numFmtId="169" fontId="6" fillId="0" borderId="9" xfId="8" applyNumberFormat="1" applyFont="1" applyFill="1" applyBorder="1" applyAlignment="1">
      <alignment horizontal="left" vertical="top"/>
    </xf>
    <xf numFmtId="0" fontId="6" fillId="0" borderId="9" xfId="8" applyFont="1" applyFill="1" applyBorder="1" applyAlignment="1">
      <alignment wrapText="1"/>
    </xf>
    <xf numFmtId="0" fontId="6" fillId="5" borderId="0" xfId="8" applyFont="1" applyFill="1" applyAlignment="1"/>
    <xf numFmtId="0" fontId="6" fillId="21" borderId="0" xfId="8" applyFont="1" applyFill="1" applyAlignment="1"/>
    <xf numFmtId="0" fontId="6" fillId="0" borderId="0" xfId="7" applyFont="1" applyFill="1" applyAlignment="1">
      <alignment vertical="top"/>
    </xf>
    <xf numFmtId="0" fontId="6" fillId="0" borderId="9" xfId="8" applyFont="1" applyFill="1" applyBorder="1" applyAlignment="1">
      <alignment vertical="top" wrapText="1"/>
    </xf>
    <xf numFmtId="3" fontId="6" fillId="0" borderId="9" xfId="8" applyNumberFormat="1" applyFont="1" applyFill="1" applyBorder="1" applyAlignment="1">
      <alignment horizontal="left"/>
    </xf>
    <xf numFmtId="0" fontId="6" fillId="15" borderId="9" xfId="1" applyFont="1" applyFill="1" applyBorder="1" applyAlignment="1">
      <alignment horizontal="left" vertical="top" wrapText="1"/>
    </xf>
    <xf numFmtId="0" fontId="6" fillId="0" borderId="9" xfId="1" applyFont="1" applyBorder="1" applyAlignment="1">
      <alignment horizontal="left" vertical="top"/>
    </xf>
    <xf numFmtId="0" fontId="6" fillId="0" borderId="0" xfId="8" applyFont="1" applyAlignment="1">
      <alignment horizontal="left" vertical="top"/>
    </xf>
    <xf numFmtId="49" fontId="6" fillId="0" borderId="9" xfId="7" applyNumberFormat="1" applyFont="1" applyBorder="1" applyAlignment="1">
      <alignment horizontal="left" vertical="center" wrapText="1"/>
    </xf>
    <xf numFmtId="0" fontId="6" fillId="0" borderId="9" xfId="7" applyFont="1" applyBorder="1" applyAlignment="1">
      <alignment horizontal="left" vertical="top" wrapText="1"/>
    </xf>
    <xf numFmtId="3" fontId="6" fillId="0" borderId="9" xfId="0" applyNumberFormat="1" applyFont="1" applyFill="1" applyBorder="1" applyAlignment="1">
      <alignment horizontal="left" wrapText="1"/>
    </xf>
    <xf numFmtId="3" fontId="6" fillId="0" borderId="9" xfId="7" applyNumberFormat="1" applyFont="1" applyFill="1" applyBorder="1" applyAlignment="1">
      <alignment horizontal="left" wrapText="1"/>
    </xf>
    <xf numFmtId="49" fontId="6" fillId="0" borderId="9" xfId="7" applyNumberFormat="1" applyFont="1" applyFill="1" applyBorder="1" applyAlignment="1">
      <alignment horizontal="left" vertical="center" wrapText="1"/>
    </xf>
    <xf numFmtId="169" fontId="6" fillId="0" borderId="9" xfId="10" applyNumberFormat="1" applyFont="1" applyFill="1" applyBorder="1" applyAlignment="1" applyProtection="1">
      <alignment horizontal="left" wrapText="1"/>
    </xf>
    <xf numFmtId="0" fontId="18" fillId="0" borderId="9" xfId="1" applyFont="1" applyFill="1" applyBorder="1" applyAlignment="1">
      <alignment horizontal="left" vertical="top" wrapText="1"/>
    </xf>
    <xf numFmtId="0" fontId="6" fillId="0" borderId="0" xfId="7" applyFont="1" applyAlignment="1">
      <alignment vertical="center"/>
    </xf>
    <xf numFmtId="3" fontId="6" fillId="0" borderId="9" xfId="7" applyNumberFormat="1" applyFont="1" applyBorder="1" applyAlignment="1">
      <alignment horizontal="left" wrapText="1"/>
    </xf>
    <xf numFmtId="0" fontId="18" fillId="0" borderId="9" xfId="7" applyFont="1" applyFill="1" applyBorder="1" applyAlignment="1">
      <alignment horizontal="left" vertical="top" wrapText="1"/>
    </xf>
    <xf numFmtId="0" fontId="6" fillId="26" borderId="9" xfId="7" applyFont="1" applyFill="1" applyBorder="1" applyAlignment="1">
      <alignment horizontal="left" vertical="top" wrapText="1"/>
    </xf>
    <xf numFmtId="165" fontId="0" fillId="0" borderId="0" xfId="19" applyFont="1"/>
    <xf numFmtId="165" fontId="0" fillId="0" borderId="0" xfId="0" applyNumberFormat="1"/>
    <xf numFmtId="0" fontId="6" fillId="0" borderId="9" xfId="8" applyFont="1" applyFill="1" applyBorder="1" applyAlignment="1">
      <alignment horizontal="left" vertical="center" wrapText="1"/>
    </xf>
    <xf numFmtId="0" fontId="18" fillId="0" borderId="9" xfId="8" applyFont="1" applyFill="1" applyBorder="1" applyAlignment="1">
      <alignment horizontal="left" vertical="center" wrapText="1"/>
    </xf>
    <xf numFmtId="0" fontId="18" fillId="0" borderId="9" xfId="8" applyFont="1" applyBorder="1" applyAlignment="1">
      <alignment horizontal="left" vertical="center" wrapText="1"/>
    </xf>
    <xf numFmtId="0" fontId="18" fillId="6" borderId="9" xfId="8" applyFont="1" applyFill="1" applyBorder="1" applyAlignment="1">
      <alignment horizontal="left" vertical="center" wrapText="1"/>
    </xf>
    <xf numFmtId="0" fontId="18" fillId="0" borderId="0" xfId="8" applyFont="1" applyAlignment="1">
      <alignment vertical="top"/>
    </xf>
    <xf numFmtId="0" fontId="22" fillId="0" borderId="0" xfId="8" applyFont="1" applyAlignment="1">
      <alignment vertical="top"/>
    </xf>
    <xf numFmtId="0" fontId="6" fillId="0" borderId="9" xfId="8" applyFont="1" applyFill="1" applyBorder="1" applyAlignment="1">
      <alignment horizontal="left" wrapText="1"/>
    </xf>
    <xf numFmtId="0" fontId="6" fillId="0" borderId="9" xfId="8" applyFont="1" applyBorder="1" applyAlignment="1">
      <alignment horizontal="left" wrapText="1"/>
    </xf>
    <xf numFmtId="0" fontId="18" fillId="0" borderId="9" xfId="7" applyFont="1" applyFill="1" applyBorder="1" applyAlignment="1">
      <alignment vertical="top" wrapText="1"/>
    </xf>
    <xf numFmtId="0" fontId="6" fillId="0" borderId="9" xfId="0" applyFont="1" applyFill="1" applyBorder="1" applyAlignment="1">
      <alignment horizontal="left" vertical="top" wrapText="1"/>
    </xf>
    <xf numFmtId="0" fontId="18" fillId="23" borderId="9" xfId="8" applyFont="1" applyFill="1" applyBorder="1" applyAlignment="1">
      <alignment horizontal="left" vertical="top" wrapText="1"/>
    </xf>
    <xf numFmtId="3" fontId="6" fillId="0" borderId="9" xfId="1" applyNumberFormat="1" applyFont="1" applyFill="1" applyBorder="1" applyAlignment="1">
      <alignment horizontal="left" vertical="top" wrapText="1"/>
    </xf>
    <xf numFmtId="0" fontId="18" fillId="6" borderId="9" xfId="7" applyFont="1" applyFill="1" applyBorder="1" applyAlignment="1">
      <alignment horizontal="left" vertical="top" wrapText="1"/>
    </xf>
    <xf numFmtId="0" fontId="18" fillId="0" borderId="9" xfId="7" applyFont="1" applyBorder="1" applyAlignment="1">
      <alignment horizontal="left" vertical="top" wrapText="1"/>
    </xf>
    <xf numFmtId="0" fontId="6" fillId="11" borderId="9" xfId="7" applyFont="1" applyFill="1" applyBorder="1" applyAlignment="1">
      <alignment horizontal="left" vertical="top" wrapText="1"/>
    </xf>
    <xf numFmtId="1" fontId="18" fillId="8" borderId="9" xfId="8" applyNumberFormat="1" applyFont="1" applyFill="1" applyBorder="1" applyAlignment="1">
      <alignment horizontal="left" vertical="top" wrapText="1"/>
    </xf>
    <xf numFmtId="1" fontId="18" fillId="8" borderId="9" xfId="7" applyNumberFormat="1" applyFont="1" applyFill="1" applyBorder="1" applyAlignment="1">
      <alignment horizontal="left" vertical="top" wrapText="1"/>
    </xf>
    <xf numFmtId="0" fontId="18" fillId="12" borderId="9" xfId="7" applyFont="1" applyFill="1" applyBorder="1" applyAlignment="1">
      <alignment vertical="top" wrapText="1"/>
    </xf>
    <xf numFmtId="0" fontId="6" fillId="0" borderId="9" xfId="8" applyFont="1" applyFill="1" applyBorder="1" applyAlignment="1">
      <alignment horizontal="left" vertical="top"/>
    </xf>
    <xf numFmtId="3" fontId="6" fillId="0" borderId="9" xfId="8" applyNumberFormat="1" applyFont="1" applyFill="1" applyBorder="1" applyAlignment="1">
      <alignment horizontal="left" vertical="top"/>
    </xf>
    <xf numFmtId="0" fontId="6" fillId="0" borderId="9" xfId="0" applyFont="1" applyBorder="1" applyAlignment="1">
      <alignment horizontal="left" vertical="top" wrapText="1"/>
    </xf>
    <xf numFmtId="0" fontId="6" fillId="0" borderId="9" xfId="7" applyFont="1" applyBorder="1" applyAlignment="1">
      <alignment horizontal="left" vertical="top"/>
    </xf>
    <xf numFmtId="9" fontId="6" fillId="0" borderId="9" xfId="7" applyNumberFormat="1" applyFont="1" applyBorder="1" applyAlignment="1">
      <alignment horizontal="left" vertical="top" wrapText="1"/>
    </xf>
    <xf numFmtId="0" fontId="18" fillId="8" borderId="9" xfId="8" applyFont="1" applyFill="1" applyBorder="1" applyAlignment="1">
      <alignment horizontal="left" vertical="center" wrapText="1"/>
    </xf>
    <xf numFmtId="0" fontId="6" fillId="4" borderId="9" xfId="21" applyFont="1" applyFill="1" applyBorder="1" applyAlignment="1">
      <alignment vertical="top" wrapText="1"/>
    </xf>
    <xf numFmtId="9" fontId="6" fillId="0" borderId="9" xfId="4" applyFont="1" applyFill="1" applyBorder="1" applyAlignment="1">
      <alignment horizontal="left" vertical="top" wrapText="1"/>
    </xf>
    <xf numFmtId="9" fontId="6" fillId="0" borderId="9" xfId="7" applyNumberFormat="1" applyFont="1" applyBorder="1" applyAlignment="1">
      <alignment horizontal="left" wrapText="1"/>
    </xf>
    <xf numFmtId="0" fontId="6" fillId="0" borderId="9" xfId="7" applyFont="1" applyBorder="1" applyAlignment="1">
      <alignment horizontal="left" vertical="center"/>
    </xf>
    <xf numFmtId="0" fontId="6" fillId="0" borderId="9" xfId="0" applyFont="1" applyFill="1" applyBorder="1" applyAlignment="1">
      <alignment vertical="center"/>
    </xf>
    <xf numFmtId="0" fontId="6" fillId="0" borderId="9" xfId="8" applyFont="1" applyFill="1" applyBorder="1" applyAlignment="1">
      <alignment horizontal="left"/>
    </xf>
    <xf numFmtId="3" fontId="6" fillId="0" borderId="9" xfId="7" applyNumberFormat="1" applyFont="1" applyFill="1" applyBorder="1" applyAlignment="1">
      <alignment horizontal="left" vertical="center" wrapText="1"/>
    </xf>
    <xf numFmtId="0" fontId="6" fillId="0" borderId="9" xfId="0" applyFont="1" applyFill="1" applyBorder="1" applyAlignment="1">
      <alignment horizontal="left" wrapText="1"/>
    </xf>
    <xf numFmtId="169" fontId="6" fillId="0" borderId="9" xfId="10" applyNumberFormat="1" applyFont="1" applyFill="1" applyBorder="1" applyAlignment="1" applyProtection="1">
      <alignment horizontal="left" vertical="top" wrapText="1"/>
    </xf>
    <xf numFmtId="3" fontId="6" fillId="0" borderId="9" xfId="7" applyNumberFormat="1" applyFont="1" applyBorder="1" applyAlignment="1">
      <alignment horizontal="left" vertical="top" wrapText="1"/>
    </xf>
    <xf numFmtId="0" fontId="6" fillId="0" borderId="9" xfId="7" applyFont="1" applyBorder="1" applyAlignment="1">
      <alignment horizontal="left"/>
    </xf>
    <xf numFmtId="0" fontId="18" fillId="6" borderId="9" xfId="7" applyFont="1" applyFill="1" applyBorder="1" applyAlignment="1">
      <alignment horizontal="left" vertical="center" wrapText="1"/>
    </xf>
    <xf numFmtId="0" fontId="18" fillId="18" borderId="9"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8" fillId="3" borderId="9" xfId="1" applyFont="1" applyFill="1" applyBorder="1" applyAlignment="1">
      <alignment horizontal="left" vertical="center" wrapText="1"/>
    </xf>
    <xf numFmtId="0" fontId="18" fillId="7" borderId="9" xfId="7" applyFont="1" applyFill="1" applyBorder="1" applyAlignment="1">
      <alignment horizontal="left" vertical="center" wrapText="1"/>
    </xf>
    <xf numFmtId="0" fontId="18" fillId="12" borderId="9" xfId="7" applyFont="1" applyFill="1" applyBorder="1" applyAlignment="1">
      <alignment vertical="center" wrapText="1"/>
    </xf>
    <xf numFmtId="0" fontId="18" fillId="0" borderId="9" xfId="7" applyFont="1" applyBorder="1" applyAlignment="1">
      <alignment horizontal="left" vertical="center" wrapText="1"/>
    </xf>
    <xf numFmtId="0" fontId="6" fillId="11" borderId="9" xfId="7"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9" xfId="7" applyFont="1" applyBorder="1" applyAlignment="1">
      <alignment horizontal="left" vertical="center" wrapText="1"/>
    </xf>
    <xf numFmtId="0" fontId="18" fillId="8" borderId="9" xfId="7" applyFont="1" applyFill="1" applyBorder="1" applyAlignment="1">
      <alignment horizontal="left" vertical="center" wrapText="1"/>
    </xf>
    <xf numFmtId="9" fontId="6" fillId="0" borderId="9" xfId="7" applyNumberFormat="1" applyFont="1" applyBorder="1" applyAlignment="1">
      <alignment horizontal="left" vertical="center" wrapText="1"/>
    </xf>
    <xf numFmtId="9" fontId="6" fillId="0" borderId="9" xfId="1" applyNumberFormat="1" applyFont="1" applyBorder="1" applyAlignment="1">
      <alignment horizontal="left" vertical="center" wrapText="1"/>
    </xf>
    <xf numFmtId="0" fontId="20" fillId="0" borderId="9" xfId="7" applyFont="1" applyFill="1" applyBorder="1" applyAlignment="1">
      <alignment horizontal="left" vertical="center" wrapText="1"/>
    </xf>
    <xf numFmtId="3" fontId="6" fillId="0" borderId="9" xfId="1" applyNumberFormat="1" applyFont="1" applyFill="1" applyBorder="1" applyAlignment="1">
      <alignment horizontal="left" vertical="center" wrapText="1"/>
    </xf>
    <xf numFmtId="3" fontId="6" fillId="0" borderId="9" xfId="1" applyNumberFormat="1" applyFont="1" applyBorder="1" applyAlignment="1">
      <alignment horizontal="left" vertical="center"/>
    </xf>
    <xf numFmtId="0" fontId="6" fillId="0" borderId="9" xfId="7" applyFont="1" applyBorder="1" applyAlignment="1">
      <alignment vertical="center" wrapText="1"/>
    </xf>
    <xf numFmtId="0" fontId="6" fillId="0" borderId="9" xfId="7" applyFont="1" applyFill="1" applyBorder="1" applyAlignment="1">
      <alignment vertical="center" wrapText="1"/>
    </xf>
    <xf numFmtId="0" fontId="6" fillId="15" borderId="9" xfId="8" applyFont="1" applyFill="1" applyBorder="1" applyAlignment="1">
      <alignment horizontal="left" vertical="center" wrapText="1"/>
    </xf>
    <xf numFmtId="3" fontId="6" fillId="0" borderId="9" xfId="7" applyNumberFormat="1" applyFont="1" applyBorder="1" applyAlignment="1">
      <alignment horizontal="left" vertical="center" wrapText="1"/>
    </xf>
    <xf numFmtId="0" fontId="6" fillId="5" borderId="9" xfId="7" applyFont="1" applyFill="1" applyBorder="1" applyAlignment="1">
      <alignment horizontal="left" vertical="center" wrapText="1"/>
    </xf>
    <xf numFmtId="0" fontId="6" fillId="0" borderId="9" xfId="0" applyFont="1" applyFill="1" applyBorder="1" applyAlignment="1">
      <alignment vertical="top" wrapText="1"/>
    </xf>
    <xf numFmtId="0" fontId="18" fillId="0" borderId="9" xfId="7" applyFont="1" applyFill="1" applyBorder="1" applyAlignment="1">
      <alignment horizontal="left" vertical="center" wrapText="1"/>
    </xf>
    <xf numFmtId="0" fontId="18" fillId="0" borderId="9" xfId="7" applyFont="1" applyFill="1" applyBorder="1" applyAlignment="1">
      <alignment vertical="center" wrapText="1"/>
    </xf>
    <xf numFmtId="0" fontId="18" fillId="7" borderId="9" xfId="7" applyFont="1" applyFill="1" applyBorder="1" applyAlignment="1">
      <alignment horizontal="left" vertical="top" wrapText="1"/>
    </xf>
    <xf numFmtId="0" fontId="6" fillId="0" borderId="0" xfId="8" applyFont="1" applyAlignment="1"/>
    <xf numFmtId="0" fontId="6" fillId="5" borderId="0" xfId="8" applyFont="1" applyFill="1" applyAlignment="1">
      <alignment horizontal="left"/>
    </xf>
    <xf numFmtId="0" fontId="6" fillId="0" borderId="0" xfId="1" applyFont="1" applyAlignment="1">
      <alignment horizontal="left" vertical="center"/>
    </xf>
    <xf numFmtId="0" fontId="6" fillId="0" borderId="9" xfId="7" applyNumberFormat="1" applyFont="1" applyBorder="1" applyAlignment="1">
      <alignment horizontal="left" vertical="top" wrapText="1"/>
    </xf>
    <xf numFmtId="0" fontId="6" fillId="0" borderId="9" xfId="7" applyFont="1" applyBorder="1"/>
    <xf numFmtId="0" fontId="6" fillId="0" borderId="9" xfId="1" applyFont="1" applyBorder="1"/>
    <xf numFmtId="9" fontId="6" fillId="0" borderId="9" xfId="7" applyNumberFormat="1" applyFont="1" applyFill="1" applyBorder="1" applyAlignment="1">
      <alignment horizontal="left" vertical="top" wrapText="1"/>
    </xf>
    <xf numFmtId="1" fontId="6" fillId="0" borderId="9" xfId="1" applyNumberFormat="1" applyFont="1" applyFill="1" applyBorder="1" applyAlignment="1">
      <alignment horizontal="left" vertical="top" wrapText="1"/>
    </xf>
    <xf numFmtId="9" fontId="6" fillId="0" borderId="9" xfId="23" applyFont="1" applyFill="1" applyBorder="1" applyAlignment="1">
      <alignment horizontal="left" vertical="top" wrapText="1"/>
    </xf>
    <xf numFmtId="9" fontId="6" fillId="5" borderId="9" xfId="7" applyNumberFormat="1" applyFont="1" applyFill="1" applyBorder="1" applyAlignment="1">
      <alignment horizontal="left" vertical="top" wrapText="1"/>
    </xf>
    <xf numFmtId="9" fontId="6" fillId="0" borderId="9" xfId="1" applyNumberFormat="1" applyFont="1" applyFill="1" applyBorder="1" applyAlignment="1">
      <alignment horizontal="left" vertical="top" wrapText="1"/>
    </xf>
    <xf numFmtId="3" fontId="6" fillId="0" borderId="9" xfId="7" applyNumberFormat="1" applyFont="1" applyFill="1" applyBorder="1" applyAlignment="1">
      <alignment horizontal="left" vertical="top"/>
    </xf>
    <xf numFmtId="3" fontId="6" fillId="0" borderId="9" xfId="7" applyNumberFormat="1" applyFont="1" applyFill="1" applyBorder="1" applyAlignment="1">
      <alignment horizontal="left"/>
    </xf>
    <xf numFmtId="9" fontId="6" fillId="0" borderId="9" xfId="7" applyNumberFormat="1" applyFont="1" applyFill="1" applyBorder="1" applyAlignment="1">
      <alignment horizontal="left" vertical="center" wrapText="1"/>
    </xf>
    <xf numFmtId="0" fontId="6" fillId="0" borderId="0" xfId="0" applyFont="1" applyAlignment="1">
      <alignment horizontal="left"/>
    </xf>
    <xf numFmtId="0" fontId="6" fillId="0" borderId="9" xfId="8" applyFont="1" applyFill="1" applyBorder="1" applyAlignment="1">
      <alignment horizontal="left" vertical="top" wrapText="1"/>
    </xf>
    <xf numFmtId="0" fontId="6" fillId="0" borderId="9" xfId="7" applyFont="1" applyFill="1" applyBorder="1" applyAlignment="1">
      <alignment horizontal="left" vertical="top" wrapText="1"/>
    </xf>
    <xf numFmtId="0" fontId="6" fillId="0" borderId="9" xfId="1" applyFont="1" applyBorder="1" applyAlignment="1">
      <alignment horizontal="left" vertical="top" wrapText="1"/>
    </xf>
    <xf numFmtId="0" fontId="18" fillId="8" borderId="9" xfId="8" applyFont="1" applyFill="1" applyBorder="1" applyAlignment="1">
      <alignment horizontal="left" vertical="top" wrapText="1"/>
    </xf>
    <xf numFmtId="0" fontId="18" fillId="8" borderId="9" xfId="7" applyFont="1" applyFill="1" applyBorder="1" applyAlignment="1">
      <alignment horizontal="left" vertical="top" wrapText="1"/>
    </xf>
    <xf numFmtId="0" fontId="6" fillId="0" borderId="9" xfId="1" applyFont="1" applyBorder="1" applyAlignment="1">
      <alignment horizontal="left" vertical="center" wrapText="1"/>
    </xf>
    <xf numFmtId="0" fontId="6" fillId="0" borderId="9" xfId="1" applyFont="1" applyFill="1" applyBorder="1" applyAlignment="1">
      <alignment horizontal="left" vertical="top" wrapText="1"/>
    </xf>
    <xf numFmtId="0" fontId="6" fillId="0" borderId="9" xfId="7" applyFont="1" applyFill="1" applyBorder="1" applyAlignment="1">
      <alignment horizontal="left" vertical="center" wrapText="1"/>
    </xf>
    <xf numFmtId="0" fontId="6" fillId="0" borderId="9" xfId="7" applyFont="1" applyFill="1" applyBorder="1" applyAlignment="1">
      <alignment vertical="top" wrapText="1"/>
    </xf>
    <xf numFmtId="0" fontId="18" fillId="0" borderId="9" xfId="8" applyFont="1" applyFill="1" applyBorder="1" applyAlignment="1">
      <alignment horizontal="left" vertical="top" wrapText="1"/>
    </xf>
    <xf numFmtId="0" fontId="20" fillId="5" borderId="0" xfId="8" applyFont="1" applyFill="1" applyAlignment="1"/>
    <xf numFmtId="0" fontId="20" fillId="5" borderId="0" xfId="8" applyFont="1" applyFill="1" applyBorder="1" applyAlignment="1">
      <alignment vertical="top" wrapText="1"/>
    </xf>
    <xf numFmtId="0" fontId="20" fillId="5" borderId="0" xfId="8" applyFont="1" applyFill="1"/>
    <xf numFmtId="0" fontId="20" fillId="0" borderId="0" xfId="8" applyFont="1"/>
    <xf numFmtId="0" fontId="6" fillId="5" borderId="0" xfId="8" applyFont="1" applyFill="1"/>
    <xf numFmtId="0" fontId="6" fillId="0" borderId="0" xfId="8" applyFont="1"/>
    <xf numFmtId="3" fontId="6" fillId="0" borderId="9" xfId="8" applyNumberFormat="1" applyFont="1" applyBorder="1" applyAlignment="1">
      <alignment horizontal="left" wrapText="1"/>
    </xf>
    <xf numFmtId="169" fontId="6" fillId="0" borderId="9" xfId="8" applyNumberFormat="1" applyFont="1" applyBorder="1" applyAlignment="1">
      <alignment horizontal="left" wrapText="1"/>
    </xf>
    <xf numFmtId="3" fontId="6" fillId="0" borderId="9" xfId="1" applyNumberFormat="1" applyFont="1" applyBorder="1" applyAlignment="1">
      <alignment horizontal="left" wrapText="1"/>
    </xf>
    <xf numFmtId="3" fontId="6" fillId="0" borderId="9" xfId="8" applyNumberFormat="1" applyFont="1" applyFill="1" applyBorder="1" applyAlignment="1">
      <alignment horizontal="left" vertical="top" wrapText="1"/>
    </xf>
    <xf numFmtId="3" fontId="6" fillId="0" borderId="9" xfId="7" applyNumberFormat="1" applyFont="1" applyFill="1" applyBorder="1" applyAlignment="1">
      <alignment horizontal="left" vertical="top" wrapText="1"/>
    </xf>
    <xf numFmtId="3" fontId="6" fillId="0" borderId="9" xfId="8" applyNumberFormat="1" applyFont="1" applyBorder="1" applyAlignment="1">
      <alignment horizontal="left"/>
    </xf>
    <xf numFmtId="3" fontId="6" fillId="0" borderId="9" xfId="0" applyNumberFormat="1" applyFont="1" applyFill="1" applyBorder="1" applyAlignment="1">
      <alignment horizontal="left"/>
    </xf>
    <xf numFmtId="0" fontId="6" fillId="0" borderId="9" xfId="8" applyFont="1" applyBorder="1" applyAlignment="1">
      <alignment horizontal="left" vertical="center" wrapText="1"/>
    </xf>
    <xf numFmtId="0" fontId="18" fillId="10" borderId="9" xfId="8" applyFont="1" applyFill="1" applyBorder="1" applyAlignment="1">
      <alignment horizontal="left" vertical="top" wrapText="1"/>
    </xf>
    <xf numFmtId="0" fontId="6" fillId="10" borderId="9" xfId="0" applyFont="1" applyFill="1" applyBorder="1" applyAlignment="1">
      <alignment horizontal="left" vertical="top" wrapText="1"/>
    </xf>
    <xf numFmtId="166" fontId="6" fillId="0" borderId="9" xfId="2" applyNumberFormat="1" applyFont="1" applyFill="1" applyBorder="1" applyAlignment="1">
      <alignment horizontal="left" wrapText="1"/>
    </xf>
    <xf numFmtId="49" fontId="6" fillId="0" borderId="9" xfId="1" applyNumberFormat="1" applyFont="1" applyBorder="1" applyAlignment="1">
      <alignment horizontal="left" vertical="top" wrapText="1"/>
    </xf>
    <xf numFmtId="0" fontId="6" fillId="0" borderId="0" xfId="8" applyFont="1" applyFill="1"/>
    <xf numFmtId="3" fontId="6" fillId="5" borderId="9" xfId="8" applyNumberFormat="1" applyFont="1" applyFill="1" applyBorder="1" applyAlignment="1">
      <alignment horizontal="left" vertical="top" wrapText="1"/>
    </xf>
    <xf numFmtId="3" fontId="6" fillId="0" borderId="9" xfId="8" applyNumberFormat="1" applyFont="1" applyBorder="1" applyAlignment="1">
      <alignment horizontal="left" vertical="top" wrapText="1"/>
    </xf>
    <xf numFmtId="3" fontId="6" fillId="0" borderId="9" xfId="1" applyNumberFormat="1" applyFont="1" applyBorder="1" applyAlignment="1">
      <alignment horizontal="left" vertical="top" wrapText="1"/>
    </xf>
    <xf numFmtId="3" fontId="6" fillId="5" borderId="0" xfId="8" applyNumberFormat="1" applyFont="1" applyFill="1"/>
    <xf numFmtId="3" fontId="6" fillId="5" borderId="0" xfId="8" applyNumberFormat="1" applyFont="1" applyFill="1" applyBorder="1" applyAlignment="1">
      <alignment vertical="top" wrapText="1"/>
    </xf>
    <xf numFmtId="0" fontId="6" fillId="0" borderId="9" xfId="1" applyFont="1" applyBorder="1" applyAlignment="1">
      <alignment horizontal="left"/>
    </xf>
    <xf numFmtId="3" fontId="6" fillId="5" borderId="0" xfId="8" applyNumberFormat="1" applyFont="1" applyFill="1" applyBorder="1"/>
    <xf numFmtId="0" fontId="6" fillId="5" borderId="0" xfId="7" applyFont="1" applyFill="1"/>
    <xf numFmtId="166" fontId="6" fillId="0" borderId="9" xfId="18" applyNumberFormat="1" applyFont="1" applyBorder="1" applyAlignment="1">
      <alignment horizontal="left" vertical="top" wrapText="1"/>
    </xf>
    <xf numFmtId="0" fontId="6" fillId="5" borderId="0" xfId="7" applyFont="1" applyFill="1" applyAlignment="1">
      <alignment wrapText="1"/>
    </xf>
    <xf numFmtId="0" fontId="18" fillId="7" borderId="25" xfId="7" applyFont="1" applyFill="1" applyBorder="1" applyAlignment="1">
      <alignment horizontal="left" vertical="top" wrapText="1"/>
    </xf>
    <xf numFmtId="0" fontId="6" fillId="0" borderId="0" xfId="8" applyFont="1" applyAlignment="1">
      <alignment horizontal="left" vertical="center"/>
    </xf>
    <xf numFmtId="3" fontId="18" fillId="8" borderId="9" xfId="7" applyNumberFormat="1" applyFont="1" applyFill="1" applyBorder="1" applyAlignment="1">
      <alignment horizontal="left" vertical="top" wrapText="1"/>
    </xf>
    <xf numFmtId="3" fontId="18" fillId="3" borderId="9" xfId="1" applyNumberFormat="1" applyFont="1" applyFill="1" applyBorder="1" applyAlignment="1">
      <alignment horizontal="left" vertical="center" wrapText="1"/>
    </xf>
    <xf numFmtId="0" fontId="18" fillId="6" borderId="9" xfId="8" applyFont="1" applyFill="1" applyBorder="1" applyAlignment="1">
      <alignment wrapText="1"/>
    </xf>
    <xf numFmtId="0" fontId="18" fillId="8" borderId="9" xfId="8" applyFont="1" applyFill="1" applyBorder="1" applyAlignment="1">
      <alignment horizontal="left" wrapText="1"/>
    </xf>
    <xf numFmtId="0" fontId="18" fillId="3" borderId="9" xfId="1" applyFont="1" applyFill="1" applyBorder="1" applyAlignment="1">
      <alignment horizontal="left" wrapText="1"/>
    </xf>
    <xf numFmtId="0" fontId="18" fillId="0" borderId="9" xfId="8" applyFont="1" applyBorder="1" applyAlignment="1">
      <alignment wrapText="1"/>
    </xf>
    <xf numFmtId="0" fontId="6" fillId="11" borderId="9" xfId="8" applyFont="1" applyFill="1" applyBorder="1" applyAlignment="1">
      <alignment wrapText="1"/>
    </xf>
    <xf numFmtId="9" fontId="6" fillId="0" borderId="9" xfId="1" applyNumberFormat="1" applyFont="1" applyBorder="1" applyAlignment="1">
      <alignment horizontal="left" wrapText="1"/>
    </xf>
    <xf numFmtId="0" fontId="6" fillId="0" borderId="9" xfId="8" applyFont="1" applyBorder="1" applyAlignment="1">
      <alignment wrapText="1"/>
    </xf>
    <xf numFmtId="0" fontId="6" fillId="0" borderId="9" xfId="1" applyFont="1" applyBorder="1" applyAlignment="1">
      <alignment horizontal="left" wrapText="1"/>
    </xf>
    <xf numFmtId="0" fontId="18" fillId="8" borderId="9" xfId="7" applyFont="1" applyFill="1" applyBorder="1" applyAlignment="1">
      <alignment horizontal="left" wrapText="1"/>
    </xf>
    <xf numFmtId="9" fontId="6" fillId="0" borderId="9" xfId="8" applyNumberFormat="1" applyFont="1" applyBorder="1" applyAlignment="1">
      <alignment wrapText="1"/>
    </xf>
    <xf numFmtId="9" fontId="6" fillId="0" borderId="9" xfId="7" applyNumberFormat="1" applyFont="1" applyFill="1" applyBorder="1" applyAlignment="1">
      <alignment horizontal="left" wrapText="1"/>
    </xf>
    <xf numFmtId="0" fontId="6" fillId="0" borderId="9" xfId="7" applyFont="1" applyBorder="1" applyAlignment="1">
      <alignment wrapText="1"/>
    </xf>
    <xf numFmtId="9" fontId="6" fillId="0" borderId="9" xfId="4" applyFont="1" applyBorder="1" applyAlignment="1">
      <alignment horizontal="left" wrapText="1"/>
    </xf>
    <xf numFmtId="9" fontId="6" fillId="0" borderId="9" xfId="4" applyFont="1" applyFill="1" applyBorder="1" applyAlignment="1">
      <alignment horizontal="left" wrapText="1"/>
    </xf>
    <xf numFmtId="0" fontId="6" fillId="0" borderId="9" xfId="8" applyFont="1" applyBorder="1" applyAlignment="1"/>
    <xf numFmtId="166" fontId="6" fillId="0" borderId="9" xfId="2" applyNumberFormat="1" applyFont="1" applyFill="1" applyBorder="1" applyAlignment="1">
      <alignment horizontal="left"/>
    </xf>
    <xf numFmtId="169" fontId="6" fillId="0" borderId="9" xfId="8" applyNumberFormat="1" applyFont="1" applyBorder="1" applyAlignment="1"/>
    <xf numFmtId="49" fontId="6" fillId="0" borderId="9" xfId="1" applyNumberFormat="1" applyFont="1" applyBorder="1" applyAlignment="1">
      <alignment horizontal="left" wrapText="1"/>
    </xf>
    <xf numFmtId="1" fontId="6" fillId="0" borderId="9" xfId="4" applyNumberFormat="1" applyFont="1" applyBorder="1" applyAlignment="1">
      <alignment wrapText="1"/>
    </xf>
    <xf numFmtId="1" fontId="6" fillId="0" borderId="9" xfId="4" applyNumberFormat="1" applyFont="1" applyBorder="1" applyAlignment="1">
      <alignment horizontal="left" wrapText="1"/>
    </xf>
    <xf numFmtId="1" fontId="6" fillId="0" borderId="9" xfId="4" applyNumberFormat="1" applyFont="1" applyFill="1" applyBorder="1" applyAlignment="1">
      <alignment horizontal="left" wrapText="1"/>
    </xf>
    <xf numFmtId="3" fontId="6" fillId="0" borderId="9" xfId="8" applyNumberFormat="1" applyFont="1" applyBorder="1" applyAlignment="1">
      <alignment wrapText="1"/>
    </xf>
    <xf numFmtId="3" fontId="6" fillId="5" borderId="0" xfId="8" applyNumberFormat="1" applyFont="1" applyFill="1" applyAlignment="1">
      <alignment horizontal="left"/>
    </xf>
    <xf numFmtId="3" fontId="6" fillId="5" borderId="0" xfId="8" applyNumberFormat="1" applyFont="1" applyFill="1" applyBorder="1" applyAlignment="1">
      <alignment horizontal="left" vertical="top" wrapText="1"/>
    </xf>
    <xf numFmtId="3" fontId="6" fillId="5" borderId="0" xfId="8" applyNumberFormat="1" applyFont="1" applyFill="1" applyBorder="1" applyAlignment="1">
      <alignment horizontal="left"/>
    </xf>
    <xf numFmtId="0" fontId="6" fillId="5" borderId="0" xfId="7" applyFont="1" applyFill="1" applyAlignment="1">
      <alignment horizontal="left"/>
    </xf>
    <xf numFmtId="0" fontId="18" fillId="0" borderId="9" xfId="7" applyFont="1" applyBorder="1" applyAlignment="1">
      <alignment wrapText="1"/>
    </xf>
    <xf numFmtId="166" fontId="6" fillId="0" borderId="9" xfId="18" applyNumberFormat="1" applyFont="1" applyBorder="1" applyAlignment="1">
      <alignment wrapText="1"/>
    </xf>
    <xf numFmtId="166" fontId="6" fillId="0" borderId="9" xfId="18" applyNumberFormat="1" applyFont="1" applyBorder="1" applyAlignment="1">
      <alignment horizontal="left" wrapText="1"/>
    </xf>
    <xf numFmtId="0" fontId="6" fillId="5" borderId="0" xfId="7" applyFont="1" applyFill="1" applyAlignment="1">
      <alignment horizontal="left" wrapText="1"/>
    </xf>
    <xf numFmtId="0" fontId="6" fillId="11" borderId="9" xfId="7" applyFont="1" applyFill="1" applyBorder="1" applyAlignment="1">
      <alignment wrapText="1"/>
    </xf>
    <xf numFmtId="3" fontId="6" fillId="11" borderId="9" xfId="8" applyNumberFormat="1" applyFont="1" applyFill="1" applyBorder="1" applyAlignment="1">
      <alignment wrapText="1"/>
    </xf>
    <xf numFmtId="3" fontId="6" fillId="0" borderId="9" xfId="8" applyNumberFormat="1" applyFont="1" applyFill="1" applyBorder="1" applyAlignment="1">
      <alignment wrapText="1"/>
    </xf>
    <xf numFmtId="0" fontId="18" fillId="0" borderId="0" xfId="1" applyFont="1"/>
    <xf numFmtId="0" fontId="18" fillId="6" borderId="14" xfId="8" applyFont="1" applyFill="1" applyBorder="1" applyAlignment="1">
      <alignment vertical="top" wrapText="1"/>
    </xf>
    <xf numFmtId="0" fontId="23" fillId="17" borderId="1" xfId="1" applyFont="1" applyFill="1" applyBorder="1" applyAlignment="1">
      <alignment vertical="center" wrapText="1"/>
    </xf>
    <xf numFmtId="0" fontId="23" fillId="17" borderId="2" xfId="1" applyFont="1" applyFill="1" applyBorder="1" applyAlignment="1">
      <alignment vertical="center" wrapText="1"/>
    </xf>
    <xf numFmtId="0" fontId="18" fillId="2" borderId="9" xfId="1" applyFont="1" applyFill="1" applyBorder="1" applyAlignment="1">
      <alignment horizontal="left" vertical="top" wrapText="1"/>
    </xf>
    <xf numFmtId="0" fontId="18" fillId="6" borderId="15" xfId="8" applyFont="1" applyFill="1" applyBorder="1" applyAlignment="1">
      <alignment vertical="top" wrapText="1"/>
    </xf>
    <xf numFmtId="0" fontId="6" fillId="10" borderId="12" xfId="8" applyFont="1" applyFill="1" applyBorder="1" applyAlignment="1">
      <alignment horizontal="left" vertical="top" wrapText="1"/>
    </xf>
    <xf numFmtId="0" fontId="18" fillId="27" borderId="9" xfId="7" applyFont="1" applyFill="1" applyBorder="1" applyAlignment="1">
      <alignment horizontal="left" vertical="top" wrapText="1"/>
    </xf>
    <xf numFmtId="0" fontId="6" fillId="10" borderId="13" xfId="8" applyFont="1" applyFill="1" applyBorder="1" applyAlignment="1">
      <alignment vertical="top" wrapText="1"/>
    </xf>
    <xf numFmtId="0" fontId="18" fillId="6" borderId="12" xfId="8" applyFont="1" applyFill="1" applyBorder="1" applyAlignment="1">
      <alignment vertical="top" wrapText="1"/>
    </xf>
    <xf numFmtId="9" fontId="6" fillId="0" borderId="0" xfId="7" applyNumberFormat="1" applyFont="1" applyFill="1" applyBorder="1" applyAlignment="1">
      <alignment vertical="top" wrapText="1"/>
    </xf>
    <xf numFmtId="3" fontId="6" fillId="0" borderId="0" xfId="7" applyNumberFormat="1" applyFont="1" applyFill="1" applyBorder="1" applyAlignment="1">
      <alignment vertical="top" wrapText="1"/>
    </xf>
    <xf numFmtId="0" fontId="6" fillId="0" borderId="0" xfId="1" applyFont="1" applyAlignment="1">
      <alignment vertical="center" wrapText="1"/>
    </xf>
    <xf numFmtId="0" fontId="6" fillId="0" borderId="0" xfId="1" applyFont="1" applyAlignment="1">
      <alignment horizontal="left" vertical="center" wrapText="1"/>
    </xf>
    <xf numFmtId="0" fontId="6" fillId="5" borderId="9" xfId="1" applyFont="1" applyFill="1" applyBorder="1" applyAlignment="1">
      <alignment horizontal="left" vertical="top" wrapText="1"/>
    </xf>
    <xf numFmtId="0" fontId="18" fillId="0" borderId="9" xfId="1" applyFont="1" applyBorder="1"/>
    <xf numFmtId="0" fontId="18" fillId="18" borderId="9" xfId="1" applyFont="1" applyFill="1" applyBorder="1" applyAlignment="1">
      <alignment horizontal="left" vertical="top" wrapText="1"/>
    </xf>
    <xf numFmtId="3" fontId="6" fillId="0" borderId="9" xfId="1" applyNumberFormat="1" applyFont="1" applyBorder="1" applyAlignment="1">
      <alignment horizontal="left" vertical="top"/>
    </xf>
    <xf numFmtId="49" fontId="6" fillId="0" borderId="9" xfId="7" applyNumberFormat="1" applyFont="1" applyBorder="1" applyAlignment="1">
      <alignment horizontal="left" vertical="top" wrapText="1"/>
    </xf>
    <xf numFmtId="49" fontId="6" fillId="0" borderId="9" xfId="7" applyNumberFormat="1" applyFont="1" applyFill="1" applyBorder="1" applyAlignment="1">
      <alignment horizontal="left" vertical="top" wrapText="1"/>
    </xf>
    <xf numFmtId="0" fontId="18" fillId="0" borderId="9" xfId="7" applyFont="1" applyFill="1" applyBorder="1" applyAlignment="1">
      <alignment horizontal="left" wrapText="1"/>
    </xf>
    <xf numFmtId="0" fontId="6" fillId="0" borderId="9" xfId="7" applyFont="1" applyBorder="1" applyAlignment="1">
      <alignment vertical="top" wrapText="1"/>
    </xf>
    <xf numFmtId="0" fontId="6" fillId="5" borderId="9" xfId="7" applyFont="1" applyFill="1" applyBorder="1" applyAlignment="1">
      <alignment horizontal="left" vertical="top" wrapText="1"/>
    </xf>
    <xf numFmtId="0" fontId="18" fillId="12" borderId="9" xfId="7" applyFont="1" applyFill="1" applyBorder="1" applyAlignment="1">
      <alignment horizontal="left" vertical="center" wrapText="1"/>
    </xf>
    <xf numFmtId="0" fontId="25" fillId="5" borderId="9" xfId="1" applyFont="1" applyFill="1" applyBorder="1" applyAlignment="1">
      <alignment horizontal="left" vertical="top" wrapText="1"/>
    </xf>
    <xf numFmtId="0" fontId="26" fillId="5" borderId="9" xfId="1" applyFont="1" applyFill="1" applyBorder="1" applyAlignment="1">
      <alignment horizontal="left" vertical="top" wrapText="1"/>
    </xf>
    <xf numFmtId="0" fontId="18" fillId="5" borderId="9"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9" xfId="8" applyFont="1" applyFill="1" applyBorder="1" applyAlignment="1">
      <alignment horizontal="left" vertical="top" wrapText="1"/>
    </xf>
    <xf numFmtId="0" fontId="6" fillId="0" borderId="9" xfId="7" applyFont="1" applyFill="1" applyBorder="1" applyAlignment="1">
      <alignment horizontal="left" vertical="top" wrapText="1"/>
    </xf>
    <xf numFmtId="0" fontId="6" fillId="0" borderId="9" xfId="1" applyFont="1" applyBorder="1" applyAlignment="1">
      <alignment horizontal="left" vertical="top" wrapText="1"/>
    </xf>
    <xf numFmtId="0" fontId="6" fillId="0" borderId="9" xfId="8" applyFont="1" applyBorder="1" applyAlignment="1">
      <alignment horizontal="left" vertical="top" wrapText="1"/>
    </xf>
    <xf numFmtId="0" fontId="18" fillId="8" borderId="9" xfId="8" applyFont="1" applyFill="1" applyBorder="1" applyAlignment="1">
      <alignment horizontal="left" vertical="top" wrapText="1"/>
    </xf>
    <xf numFmtId="0" fontId="18" fillId="8" borderId="9" xfId="7" applyFont="1" applyFill="1" applyBorder="1" applyAlignment="1">
      <alignment horizontal="left" vertical="top" wrapText="1"/>
    </xf>
    <xf numFmtId="0" fontId="18" fillId="0" borderId="16" xfId="8" applyFont="1" applyFill="1" applyBorder="1" applyAlignment="1">
      <alignment horizontal="left" vertical="top" wrapText="1"/>
    </xf>
    <xf numFmtId="0" fontId="6" fillId="0" borderId="9" xfId="8" applyFont="1" applyFill="1" applyBorder="1" applyAlignment="1">
      <alignment vertical="top" wrapText="1"/>
    </xf>
    <xf numFmtId="0" fontId="6" fillId="0" borderId="9" xfId="7" applyFont="1" applyFill="1" applyBorder="1" applyAlignment="1">
      <alignment vertical="top" wrapText="1"/>
    </xf>
    <xf numFmtId="0" fontId="6" fillId="5" borderId="0" xfId="8" applyFont="1" applyFill="1" applyAlignment="1">
      <alignment horizontal="left" vertical="top"/>
    </xf>
    <xf numFmtId="0" fontId="6" fillId="5" borderId="0" xfId="1" applyFont="1" applyFill="1" applyAlignment="1">
      <alignment horizontal="left" vertical="top"/>
    </xf>
    <xf numFmtId="0" fontId="18" fillId="8" borderId="19" xfId="8" applyFont="1" applyFill="1" applyBorder="1" applyAlignment="1">
      <alignment vertical="top" wrapText="1"/>
    </xf>
    <xf numFmtId="0" fontId="18" fillId="6" borderId="18" xfId="8" applyFont="1" applyFill="1" applyBorder="1" applyAlignment="1">
      <alignment vertical="top" wrapText="1"/>
    </xf>
    <xf numFmtId="0" fontId="18" fillId="6" borderId="18" xfId="8" applyFont="1" applyFill="1" applyBorder="1" applyAlignment="1">
      <alignment horizontal="left" vertical="top" wrapText="1"/>
    </xf>
    <xf numFmtId="0" fontId="18" fillId="8" borderId="18" xfId="8" applyFont="1" applyFill="1" applyBorder="1" applyAlignment="1">
      <alignment horizontal="left" vertical="top" wrapText="1"/>
    </xf>
    <xf numFmtId="0" fontId="18" fillId="25" borderId="18" xfId="8" applyFont="1" applyFill="1" applyBorder="1" applyAlignment="1">
      <alignment horizontal="left" vertical="top" wrapText="1"/>
    </xf>
    <xf numFmtId="0" fontId="18" fillId="3" borderId="18" xfId="1" applyFont="1" applyFill="1" applyBorder="1" applyAlignment="1">
      <alignment horizontal="left" vertical="center" wrapText="1"/>
    </xf>
    <xf numFmtId="0" fontId="18" fillId="5" borderId="0" xfId="8" applyFont="1" applyFill="1" applyBorder="1" applyAlignment="1">
      <alignment vertical="top" wrapText="1"/>
    </xf>
    <xf numFmtId="0" fontId="18" fillId="5" borderId="0" xfId="8" applyFont="1" applyFill="1" applyBorder="1" applyAlignment="1">
      <alignment horizontal="left" vertical="top" wrapText="1"/>
    </xf>
    <xf numFmtId="0" fontId="18" fillId="6" borderId="18" xfId="7" applyFont="1" applyFill="1" applyBorder="1" applyAlignment="1">
      <alignment vertical="top" wrapText="1"/>
    </xf>
    <xf numFmtId="0" fontId="6" fillId="5" borderId="26" xfId="8" applyFont="1" applyFill="1" applyBorder="1" applyAlignment="1">
      <alignment horizontal="left" vertical="top" wrapText="1"/>
    </xf>
    <xf numFmtId="0" fontId="18" fillId="5" borderId="26" xfId="8" applyFont="1" applyFill="1" applyBorder="1" applyAlignment="1">
      <alignment horizontal="left" vertical="top" wrapText="1"/>
    </xf>
    <xf numFmtId="0" fontId="18" fillId="29" borderId="16" xfId="8" applyFont="1" applyFill="1" applyBorder="1" applyAlignment="1">
      <alignment vertical="top" wrapText="1"/>
    </xf>
    <xf numFmtId="0" fontId="18" fillId="29" borderId="18" xfId="8" applyFont="1" applyFill="1" applyBorder="1" applyAlignment="1">
      <alignment vertical="top" wrapText="1"/>
    </xf>
    <xf numFmtId="0" fontId="18" fillId="6" borderId="18" xfId="8" applyFont="1" applyFill="1" applyBorder="1" applyAlignment="1">
      <alignment vertical="center" wrapText="1"/>
    </xf>
    <xf numFmtId="0" fontId="6" fillId="5" borderId="0" xfId="8" applyFont="1" applyFill="1" applyBorder="1" applyAlignment="1">
      <alignment vertical="top"/>
    </xf>
    <xf numFmtId="0" fontId="18" fillId="31" borderId="26" xfId="21" applyFont="1" applyFill="1" applyBorder="1" applyAlignment="1">
      <alignment vertical="top" wrapText="1"/>
    </xf>
    <xf numFmtId="0" fontId="18" fillId="31" borderId="26" xfId="21" applyFont="1" applyFill="1" applyBorder="1" applyAlignment="1">
      <alignment horizontal="left" vertical="top" wrapText="1"/>
    </xf>
    <xf numFmtId="0" fontId="6" fillId="0" borderId="16" xfId="1" applyFont="1" applyBorder="1" applyAlignment="1">
      <alignment horizontal="left" vertical="top" wrapText="1"/>
    </xf>
    <xf numFmtId="0" fontId="6" fillId="5" borderId="26" xfId="1" applyFont="1" applyFill="1" applyBorder="1" applyAlignment="1">
      <alignment horizontal="left" vertical="top" wrapText="1"/>
    </xf>
    <xf numFmtId="0" fontId="18" fillId="5" borderId="26" xfId="8" applyFont="1" applyFill="1" applyBorder="1" applyAlignment="1">
      <alignment horizontal="center" vertical="center" wrapText="1"/>
    </xf>
    <xf numFmtId="0" fontId="6" fillId="5" borderId="8" xfId="8" applyFont="1" applyFill="1" applyBorder="1" applyAlignment="1">
      <alignment vertical="top"/>
    </xf>
    <xf numFmtId="0" fontId="6" fillId="5" borderId="37" xfId="8" applyFont="1" applyFill="1" applyBorder="1" applyAlignment="1">
      <alignment vertical="top"/>
    </xf>
    <xf numFmtId="0" fontId="6" fillId="5" borderId="37" xfId="8" applyFont="1" applyFill="1" applyBorder="1" applyAlignment="1">
      <alignment horizontal="left" vertical="top"/>
    </xf>
    <xf numFmtId="0" fontId="6" fillId="5" borderId="37" xfId="1" applyFont="1" applyFill="1" applyBorder="1" applyAlignment="1">
      <alignment horizontal="left" vertical="top"/>
    </xf>
    <xf numFmtId="0" fontId="6" fillId="5" borderId="7" xfId="8" applyFont="1" applyFill="1" applyBorder="1" applyAlignment="1">
      <alignment vertical="top"/>
    </xf>
    <xf numFmtId="0" fontId="6" fillId="5" borderId="3" xfId="8" applyFont="1" applyFill="1" applyBorder="1" applyAlignment="1">
      <alignment vertical="top"/>
    </xf>
    <xf numFmtId="0" fontId="6" fillId="5" borderId="0" xfId="8" applyFont="1" applyFill="1" applyBorder="1" applyAlignment="1">
      <alignment horizontal="left" vertical="top"/>
    </xf>
    <xf numFmtId="0" fontId="6" fillId="5" borderId="0" xfId="1" applyFont="1" applyFill="1" applyBorder="1" applyAlignment="1">
      <alignment horizontal="left" vertical="top"/>
    </xf>
    <xf numFmtId="0" fontId="6" fillId="5" borderId="6" xfId="8" applyFont="1" applyFill="1" applyBorder="1" applyAlignment="1">
      <alignment vertical="top"/>
    </xf>
    <xf numFmtId="0" fontId="18" fillId="6" borderId="30" xfId="8" applyFont="1" applyFill="1" applyBorder="1" applyAlignment="1">
      <alignment vertical="top" wrapText="1"/>
    </xf>
    <xf numFmtId="0" fontId="18" fillId="7" borderId="30" xfId="8" applyFont="1" applyFill="1" applyBorder="1" applyAlignment="1">
      <alignment vertical="top" wrapText="1"/>
    </xf>
    <xf numFmtId="0" fontId="6" fillId="13" borderId="39" xfId="8" applyFont="1" applyFill="1" applyBorder="1" applyAlignment="1">
      <alignment horizontal="left" vertical="top" wrapText="1"/>
    </xf>
    <xf numFmtId="0" fontId="6" fillId="32" borderId="20" xfId="8" applyFont="1" applyFill="1" applyBorder="1" applyAlignment="1">
      <alignment vertical="top"/>
    </xf>
    <xf numFmtId="0" fontId="18" fillId="7" borderId="23" xfId="8" applyFont="1" applyFill="1" applyBorder="1" applyAlignment="1">
      <alignment vertical="top" wrapText="1"/>
    </xf>
    <xf numFmtId="0" fontId="18" fillId="12" borderId="24" xfId="7" applyFont="1" applyFill="1" applyBorder="1" applyAlignment="1">
      <alignment vertical="top" wrapText="1"/>
    </xf>
    <xf numFmtId="0" fontId="6" fillId="4" borderId="21" xfId="21" applyFont="1" applyFill="1" applyBorder="1" applyAlignment="1">
      <alignment vertical="top" wrapText="1"/>
    </xf>
    <xf numFmtId="0" fontId="18" fillId="12" borderId="21" xfId="8" applyFont="1" applyFill="1" applyBorder="1" applyAlignment="1">
      <alignment vertical="top" wrapText="1"/>
    </xf>
    <xf numFmtId="0" fontId="18" fillId="25" borderId="21" xfId="21" applyFont="1" applyFill="1" applyBorder="1" applyAlignment="1">
      <alignment vertical="top" wrapText="1"/>
    </xf>
    <xf numFmtId="0" fontId="6" fillId="0" borderId="21" xfId="7" applyFont="1" applyFill="1" applyBorder="1" applyAlignment="1">
      <alignment vertical="top" wrapText="1"/>
    </xf>
    <xf numFmtId="0" fontId="18" fillId="25" borderId="21" xfId="8" applyFont="1" applyFill="1" applyBorder="1" applyAlignment="1">
      <alignment vertical="top" wrapText="1"/>
    </xf>
    <xf numFmtId="0" fontId="6" fillId="0" borderId="21" xfId="8" applyFont="1" applyFill="1" applyBorder="1" applyAlignment="1">
      <alignment vertical="top" wrapText="1"/>
    </xf>
    <xf numFmtId="0" fontId="18" fillId="12" borderId="21" xfId="7" applyFont="1" applyFill="1" applyBorder="1" applyAlignment="1">
      <alignment vertical="top" wrapText="1"/>
    </xf>
    <xf numFmtId="0" fontId="6" fillId="0" borderId="21" xfId="7" applyFont="1" applyFill="1" applyBorder="1" applyAlignment="1">
      <alignment horizontal="left" vertical="top" wrapText="1"/>
    </xf>
    <xf numFmtId="0" fontId="6" fillId="25" borderId="21" xfId="7" applyFont="1" applyFill="1" applyBorder="1" applyAlignment="1">
      <alignment vertical="top" wrapText="1"/>
    </xf>
    <xf numFmtId="0" fontId="6" fillId="5" borderId="38" xfId="8" applyFont="1" applyFill="1" applyBorder="1" applyAlignment="1">
      <alignment vertical="top" wrapText="1"/>
    </xf>
    <xf numFmtId="0" fontId="18" fillId="30" borderId="39" xfId="21" applyFont="1" applyFill="1" applyBorder="1" applyAlignment="1">
      <alignment vertical="top" wrapText="1"/>
    </xf>
    <xf numFmtId="0" fontId="6" fillId="0" borderId="21" xfId="7" applyFont="1" applyFill="1" applyBorder="1" applyAlignment="1">
      <alignment wrapText="1"/>
    </xf>
    <xf numFmtId="0" fontId="6" fillId="0" borderId="21" xfId="7" applyFont="1" applyFill="1" applyBorder="1" applyAlignment="1">
      <alignment horizontal="left" wrapText="1"/>
    </xf>
    <xf numFmtId="0" fontId="18" fillId="5" borderId="3" xfId="8" applyFont="1" applyFill="1" applyBorder="1" applyAlignment="1">
      <alignment vertical="top" wrapText="1"/>
    </xf>
    <xf numFmtId="0" fontId="18" fillId="5" borderId="6" xfId="8" applyFont="1" applyFill="1" applyBorder="1" applyAlignment="1">
      <alignment vertical="top" wrapText="1"/>
    </xf>
    <xf numFmtId="0" fontId="18" fillId="0" borderId="38" xfId="8" applyFont="1" applyFill="1" applyBorder="1" applyAlignment="1">
      <alignment vertical="top" wrapText="1"/>
    </xf>
    <xf numFmtId="0" fontId="6" fillId="5" borderId="39" xfId="8" applyFont="1" applyFill="1" applyBorder="1" applyAlignment="1">
      <alignment vertical="top" wrapText="1"/>
    </xf>
    <xf numFmtId="0" fontId="18" fillId="5" borderId="20" xfId="8" applyFont="1" applyFill="1" applyBorder="1" applyAlignment="1">
      <alignment vertical="top" wrapText="1"/>
    </xf>
    <xf numFmtId="0" fontId="18" fillId="22" borderId="23" xfId="7" applyFont="1" applyFill="1" applyBorder="1" applyAlignment="1">
      <alignment vertical="top" wrapText="1"/>
    </xf>
    <xf numFmtId="0" fontId="18" fillId="0" borderId="44" xfId="1" applyFont="1" applyFill="1" applyBorder="1" applyAlignment="1">
      <alignment horizontal="left" vertical="top" wrapText="1"/>
    </xf>
    <xf numFmtId="0" fontId="18" fillId="0" borderId="45" xfId="8" applyFont="1" applyFill="1" applyBorder="1" applyAlignment="1">
      <alignment vertical="top" wrapText="1"/>
    </xf>
    <xf numFmtId="0" fontId="6" fillId="5" borderId="0" xfId="7" applyFont="1" applyFill="1" applyBorder="1" applyAlignment="1">
      <alignment horizontal="left" vertical="top" wrapText="1"/>
    </xf>
    <xf numFmtId="0" fontId="20" fillId="5" borderId="0" xfId="7" applyFont="1" applyFill="1" applyBorder="1" applyAlignment="1">
      <alignment horizontal="left" vertical="top" wrapText="1"/>
    </xf>
    <xf numFmtId="0" fontId="18" fillId="5" borderId="0" xfId="7" applyFont="1" applyFill="1" applyBorder="1" applyAlignment="1">
      <alignment vertical="top" wrapText="1"/>
    </xf>
    <xf numFmtId="0" fontId="18" fillId="5" borderId="0" xfId="1" applyFont="1" applyFill="1" applyBorder="1" applyAlignment="1">
      <alignment horizontal="left" vertical="top" wrapText="1"/>
    </xf>
    <xf numFmtId="0" fontId="6" fillId="5" borderId="0" xfId="7" applyFont="1" applyFill="1" applyAlignment="1">
      <alignment vertical="top"/>
    </xf>
    <xf numFmtId="0" fontId="18" fillId="5" borderId="0" xfId="8" applyFont="1" applyFill="1" applyAlignment="1">
      <alignment vertical="top"/>
    </xf>
    <xf numFmtId="0" fontId="22" fillId="5" borderId="0" xfId="8" applyFont="1" applyFill="1" applyAlignment="1">
      <alignment vertical="top"/>
    </xf>
    <xf numFmtId="0" fontId="6" fillId="29" borderId="9" xfId="8" applyFont="1" applyFill="1" applyBorder="1" applyAlignment="1">
      <alignment horizontal="left" vertical="top" wrapText="1"/>
    </xf>
    <xf numFmtId="0" fontId="18" fillId="33" borderId="21" xfId="8" applyFont="1" applyFill="1" applyBorder="1" applyAlignment="1">
      <alignment vertical="top" wrapText="1"/>
    </xf>
    <xf numFmtId="0" fontId="6" fillId="0" borderId="9" xfId="8" applyFont="1" applyFill="1" applyBorder="1" applyAlignment="1">
      <alignment horizontal="left" vertical="top" wrapText="1"/>
    </xf>
    <xf numFmtId="0" fontId="6" fillId="0" borderId="16" xfId="8" applyFont="1" applyFill="1" applyBorder="1" applyAlignment="1">
      <alignment horizontal="left" vertical="top" wrapText="1"/>
    </xf>
    <xf numFmtId="0" fontId="6" fillId="10" borderId="9" xfId="8" applyFont="1" applyFill="1" applyBorder="1" applyAlignment="1">
      <alignment horizontal="left" vertical="top" wrapText="1"/>
    </xf>
    <xf numFmtId="0" fontId="6" fillId="0" borderId="16" xfId="1" applyFont="1" applyBorder="1" applyAlignment="1">
      <alignment horizontal="left" vertical="top" wrapText="1"/>
    </xf>
    <xf numFmtId="0" fontId="6" fillId="0" borderId="9" xfId="1" applyFont="1" applyBorder="1" applyAlignment="1">
      <alignment horizontal="left" vertical="top" wrapText="1"/>
    </xf>
    <xf numFmtId="0" fontId="6" fillId="0" borderId="16" xfId="7" applyFont="1" applyFill="1" applyBorder="1" applyAlignment="1">
      <alignment horizontal="left" vertical="top" wrapText="1"/>
    </xf>
    <xf numFmtId="0" fontId="6" fillId="0" borderId="9" xfId="8" applyFont="1" applyBorder="1" applyAlignment="1">
      <alignment horizontal="left" vertical="top" wrapText="1"/>
    </xf>
    <xf numFmtId="0" fontId="18" fillId="8" borderId="9" xfId="8" applyFont="1" applyFill="1" applyBorder="1" applyAlignment="1">
      <alignment horizontal="left" vertical="top" wrapText="1"/>
    </xf>
    <xf numFmtId="0" fontId="6" fillId="0" borderId="9" xfId="7" applyFont="1" applyFill="1" applyBorder="1" applyAlignment="1">
      <alignment horizontal="left" vertical="top" wrapText="1"/>
    </xf>
    <xf numFmtId="0" fontId="18" fillId="8" borderId="9" xfId="7" applyFont="1" applyFill="1" applyBorder="1" applyAlignment="1">
      <alignment horizontal="left" vertical="top" wrapText="1"/>
    </xf>
    <xf numFmtId="0" fontId="6" fillId="13" borderId="9" xfId="8" applyFont="1" applyFill="1" applyBorder="1" applyAlignment="1">
      <alignment horizontal="left" vertical="top" wrapText="1"/>
    </xf>
    <xf numFmtId="0" fontId="6" fillId="0" borderId="9" xfId="8" applyFont="1" applyFill="1" applyBorder="1" applyAlignment="1">
      <alignment vertical="top" wrapText="1"/>
    </xf>
    <xf numFmtId="0" fontId="6" fillId="0" borderId="9" xfId="7" applyFont="1" applyBorder="1" applyAlignment="1">
      <alignment horizontal="left" vertical="top" wrapText="1"/>
    </xf>
    <xf numFmtId="0" fontId="18" fillId="0" borderId="9" xfId="8" applyFont="1" applyFill="1" applyBorder="1" applyAlignment="1">
      <alignment vertical="top" wrapText="1"/>
    </xf>
    <xf numFmtId="0" fontId="18" fillId="0" borderId="9" xfId="8" applyFont="1" applyFill="1" applyBorder="1" applyAlignment="1">
      <alignment horizontal="left" vertical="top" wrapText="1"/>
    </xf>
    <xf numFmtId="0" fontId="18" fillId="8" borderId="9" xfId="8" applyFont="1" applyFill="1" applyBorder="1" applyAlignment="1">
      <alignment wrapText="1"/>
    </xf>
    <xf numFmtId="0" fontId="6" fillId="0" borderId="9" xfId="8" applyFont="1" applyFill="1" applyBorder="1" applyAlignment="1">
      <alignment wrapText="1"/>
    </xf>
    <xf numFmtId="0" fontId="6" fillId="0" borderId="9" xfId="7" applyFont="1" applyFill="1" applyBorder="1" applyAlignment="1">
      <alignment horizontal="left" wrapText="1"/>
    </xf>
    <xf numFmtId="0" fontId="6" fillId="0" borderId="18" xfId="8" applyFont="1" applyFill="1" applyBorder="1" applyAlignment="1">
      <alignment vertical="top" wrapText="1"/>
    </xf>
    <xf numFmtId="0" fontId="6" fillId="0" borderId="9" xfId="1" applyFont="1" applyFill="1" applyBorder="1" applyAlignment="1">
      <alignment horizontal="left" vertical="top" wrapText="1"/>
    </xf>
    <xf numFmtId="0" fontId="20" fillId="5" borderId="0" xfId="8" applyFont="1" applyFill="1" applyAlignment="1">
      <alignment vertical="top"/>
    </xf>
    <xf numFmtId="0" fontId="20" fillId="5" borderId="0" xfId="8" applyFont="1" applyFill="1" applyAlignment="1">
      <alignment horizontal="left"/>
    </xf>
    <xf numFmtId="0" fontId="20" fillId="5" borderId="0" xfId="8" applyFont="1" applyFill="1" applyAlignment="1">
      <alignment horizontal="left" vertical="top"/>
    </xf>
    <xf numFmtId="0" fontId="20" fillId="5" borderId="0" xfId="1" applyFont="1" applyFill="1" applyAlignment="1">
      <alignment horizontal="left" vertical="top"/>
    </xf>
    <xf numFmtId="0" fontId="18" fillId="0" borderId="16" xfId="8" applyFont="1" applyBorder="1" applyAlignment="1">
      <alignment vertical="top" wrapText="1"/>
    </xf>
    <xf numFmtId="0" fontId="18" fillId="0" borderId="16" xfId="8" applyFont="1" applyFill="1" applyBorder="1" applyAlignment="1">
      <alignment vertical="top" wrapText="1"/>
    </xf>
    <xf numFmtId="0" fontId="18" fillId="3" borderId="18" xfId="1" applyFont="1" applyFill="1" applyBorder="1" applyAlignment="1">
      <alignment horizontal="left" vertical="top" wrapText="1"/>
    </xf>
    <xf numFmtId="0" fontId="18" fillId="31" borderId="16" xfId="21" applyFont="1" applyFill="1" applyBorder="1" applyAlignment="1">
      <alignment vertical="top" wrapText="1"/>
    </xf>
    <xf numFmtId="0" fontId="18" fillId="8" borderId="9" xfId="8" applyFont="1" applyFill="1" applyBorder="1" applyAlignment="1">
      <alignment vertical="top" wrapText="1"/>
    </xf>
    <xf numFmtId="0" fontId="20" fillId="5" borderId="0" xfId="8" applyFont="1" applyFill="1" applyBorder="1"/>
    <xf numFmtId="0" fontId="18" fillId="5" borderId="26" xfId="8" applyFont="1" applyFill="1" applyBorder="1" applyAlignment="1">
      <alignment horizontal="left" wrapText="1"/>
    </xf>
    <xf numFmtId="0" fontId="18" fillId="29" borderId="26" xfId="8" applyFont="1" applyFill="1" applyBorder="1" applyAlignment="1">
      <alignment horizontal="center" vertical="top" wrapText="1"/>
    </xf>
    <xf numFmtId="0" fontId="18" fillId="6" borderId="18" xfId="7" applyFont="1" applyFill="1" applyBorder="1" applyAlignment="1">
      <alignment horizontal="left" vertical="top" wrapText="1"/>
    </xf>
    <xf numFmtId="9" fontId="6" fillId="5" borderId="0" xfId="23" applyFont="1" applyFill="1" applyAlignment="1">
      <alignment vertical="top"/>
    </xf>
    <xf numFmtId="0" fontId="18" fillId="6" borderId="28" xfId="8" applyFont="1" applyFill="1" applyBorder="1" applyAlignment="1">
      <alignment vertical="top" wrapText="1"/>
    </xf>
    <xf numFmtId="0" fontId="18" fillId="6" borderId="30" xfId="8" applyFont="1" applyFill="1" applyBorder="1" applyAlignment="1">
      <alignment horizontal="left" wrapText="1"/>
    </xf>
    <xf numFmtId="0" fontId="18" fillId="7" borderId="30" xfId="8" applyFont="1" applyFill="1" applyBorder="1" applyAlignment="1">
      <alignment horizontal="left" wrapText="1"/>
    </xf>
    <xf numFmtId="0" fontId="20" fillId="0" borderId="0" xfId="8" applyFont="1" applyBorder="1"/>
    <xf numFmtId="0" fontId="18" fillId="24" borderId="21" xfId="7" applyFont="1" applyFill="1" applyBorder="1" applyAlignment="1">
      <alignment vertical="top" wrapText="1"/>
    </xf>
    <xf numFmtId="0" fontId="18" fillId="31" borderId="38" xfId="21" applyFont="1" applyFill="1" applyBorder="1" applyAlignment="1">
      <alignment vertical="top" wrapText="1"/>
    </xf>
    <xf numFmtId="0" fontId="18" fillId="30" borderId="39" xfId="21" applyFont="1" applyFill="1" applyBorder="1" applyAlignment="1">
      <alignment horizontal="left" wrapText="1"/>
    </xf>
    <xf numFmtId="0" fontId="18" fillId="7" borderId="23" xfId="8" applyFont="1" applyFill="1" applyBorder="1" applyAlignment="1">
      <alignment horizontal="left" wrapText="1"/>
    </xf>
    <xf numFmtId="0" fontId="6" fillId="0" borderId="0" xfId="8" applyFont="1" applyBorder="1" applyAlignment="1">
      <alignment vertical="top"/>
    </xf>
    <xf numFmtId="0" fontId="6" fillId="0" borderId="38" xfId="8" applyFont="1" applyFill="1" applyBorder="1" applyAlignment="1">
      <alignment vertical="top" wrapText="1"/>
    </xf>
    <xf numFmtId="0" fontId="18" fillId="5" borderId="39" xfId="8" applyFont="1" applyFill="1" applyBorder="1" applyAlignment="1">
      <alignment horizontal="left" wrapText="1"/>
    </xf>
    <xf numFmtId="0" fontId="6" fillId="5" borderId="20" xfId="8" applyFont="1" applyFill="1" applyBorder="1" applyAlignment="1">
      <alignment vertical="top" wrapText="1"/>
    </xf>
    <xf numFmtId="0" fontId="6" fillId="5" borderId="39" xfId="8" applyFont="1" applyFill="1" applyBorder="1" applyAlignment="1">
      <alignment horizontal="left" vertical="top" wrapText="1"/>
    </xf>
    <xf numFmtId="0" fontId="18" fillId="22" borderId="23" xfId="7" applyFont="1" applyFill="1" applyBorder="1" applyAlignment="1">
      <alignment horizontal="left" wrapText="1"/>
    </xf>
    <xf numFmtId="0" fontId="6" fillId="0" borderId="44" xfId="7" applyFont="1" applyBorder="1" applyAlignment="1">
      <alignment horizontal="left" vertical="top"/>
    </xf>
    <xf numFmtId="0" fontId="6" fillId="0" borderId="45" xfId="7" applyFont="1" applyFill="1" applyBorder="1" applyAlignment="1">
      <alignment vertical="top" wrapText="1"/>
    </xf>
    <xf numFmtId="0" fontId="6" fillId="5" borderId="0" xfId="1" applyFont="1" applyFill="1"/>
    <xf numFmtId="0" fontId="18" fillId="0" borderId="51" xfId="21" applyFont="1" applyBorder="1"/>
    <xf numFmtId="0" fontId="18" fillId="0" borderId="51" xfId="21" applyFont="1" applyBorder="1" applyAlignment="1">
      <alignment vertical="center"/>
    </xf>
    <xf numFmtId="0" fontId="18" fillId="16" borderId="5" xfId="8" applyFont="1" applyFill="1" applyBorder="1" applyAlignment="1">
      <alignment vertical="center" wrapText="1"/>
    </xf>
    <xf numFmtId="0" fontId="5" fillId="0" borderId="21" xfId="7" applyFont="1" applyFill="1" applyBorder="1" applyAlignment="1">
      <alignment horizontal="left" vertical="top" wrapText="1"/>
    </xf>
    <xf numFmtId="0" fontId="4" fillId="27" borderId="21" xfId="7" applyFont="1" applyFill="1" applyBorder="1" applyAlignment="1">
      <alignment horizontal="left" vertical="top" wrapText="1"/>
    </xf>
    <xf numFmtId="0" fontId="5" fillId="0" borderId="45" xfId="7" applyFont="1" applyBorder="1"/>
    <xf numFmtId="0" fontId="4" fillId="6" borderId="28" xfId="7" applyFont="1" applyFill="1" applyBorder="1" applyAlignment="1">
      <alignment horizontal="left" vertical="top" wrapText="1"/>
    </xf>
    <xf numFmtId="0" fontId="4" fillId="6" borderId="29" xfId="7" applyFont="1" applyFill="1" applyBorder="1" applyAlignment="1">
      <alignment horizontal="left" vertical="top" wrapText="1"/>
    </xf>
    <xf numFmtId="0" fontId="4" fillId="2" borderId="28" xfId="1" applyFont="1" applyFill="1" applyBorder="1" applyAlignment="1">
      <alignment horizontal="left" vertical="top" wrapText="1"/>
    </xf>
    <xf numFmtId="0" fontId="4" fillId="2" borderId="29" xfId="1" applyFont="1" applyFill="1" applyBorder="1" applyAlignment="1">
      <alignment horizontal="left" vertical="top" wrapText="1"/>
    </xf>
    <xf numFmtId="0" fontId="5" fillId="0" borderId="21" xfId="1" applyFont="1" applyBorder="1" applyAlignment="1">
      <alignment horizontal="left" vertical="top" wrapText="1"/>
    </xf>
    <xf numFmtId="0" fontId="4" fillId="2" borderId="21" xfId="1" applyFont="1" applyFill="1" applyBorder="1" applyAlignment="1">
      <alignment horizontal="left" vertical="top" wrapText="1"/>
    </xf>
    <xf numFmtId="0" fontId="5" fillId="0" borderId="45" xfId="1" applyFont="1" applyBorder="1" applyAlignment="1">
      <alignment horizontal="left" vertical="top" wrapText="1"/>
    </xf>
    <xf numFmtId="0" fontId="5" fillId="5" borderId="21" xfId="1" applyFont="1" applyFill="1" applyBorder="1" applyAlignment="1">
      <alignment horizontal="left" vertical="top" wrapText="1"/>
    </xf>
    <xf numFmtId="0" fontId="5" fillId="0" borderId="21" xfId="1" applyFont="1" applyFill="1" applyBorder="1" applyAlignment="1">
      <alignment horizontal="left" vertical="top" wrapText="1"/>
    </xf>
    <xf numFmtId="0" fontId="5" fillId="0" borderId="45" xfId="1" applyFont="1" applyFill="1" applyBorder="1" applyAlignment="1">
      <alignment horizontal="left" vertical="top" wrapText="1"/>
    </xf>
    <xf numFmtId="0" fontId="6" fillId="0" borderId="5" xfId="7" applyFont="1" applyBorder="1" applyAlignment="1">
      <alignment wrapText="1"/>
    </xf>
    <xf numFmtId="0" fontId="6" fillId="0" borderId="0" xfId="7" applyFont="1" applyAlignment="1">
      <alignment wrapText="1"/>
    </xf>
    <xf numFmtId="0" fontId="6" fillId="0" borderId="21" xfId="7" applyFont="1" applyBorder="1" applyAlignment="1">
      <alignment wrapText="1"/>
    </xf>
    <xf numFmtId="0" fontId="4" fillId="6" borderId="21" xfId="7" applyFont="1" applyFill="1" applyBorder="1" applyAlignment="1">
      <alignment horizontal="left" vertical="top" wrapText="1"/>
    </xf>
    <xf numFmtId="0" fontId="5" fillId="5" borderId="21" xfId="7" applyFont="1" applyFill="1" applyBorder="1" applyAlignment="1">
      <alignment horizontal="left" vertical="top" wrapText="1"/>
    </xf>
    <xf numFmtId="0" fontId="6" fillId="0" borderId="45" xfId="7" applyFont="1" applyBorder="1" applyAlignment="1">
      <alignment wrapText="1"/>
    </xf>
    <xf numFmtId="0" fontId="5" fillId="0" borderId="21" xfId="7" applyFont="1" applyBorder="1" applyAlignment="1">
      <alignment horizontal="left" vertical="top" wrapText="1"/>
    </xf>
    <xf numFmtId="0" fontId="5" fillId="10" borderId="21" xfId="7" applyFont="1" applyFill="1" applyBorder="1" applyAlignment="1">
      <alignment horizontal="left" vertical="top" wrapText="1"/>
    </xf>
    <xf numFmtId="0" fontId="5" fillId="0" borderId="45" xfId="7" applyFont="1" applyBorder="1" applyAlignment="1">
      <alignment horizontal="left" vertical="top" wrapText="1"/>
    </xf>
    <xf numFmtId="0" fontId="5" fillId="16" borderId="21" xfId="7" applyFont="1" applyFill="1" applyBorder="1" applyAlignment="1">
      <alignment horizontal="left" vertical="top" wrapText="1"/>
    </xf>
    <xf numFmtId="0" fontId="5" fillId="16" borderId="45" xfId="7" applyFont="1" applyFill="1" applyBorder="1" applyAlignment="1">
      <alignment horizontal="left" vertical="top" wrapText="1"/>
    </xf>
    <xf numFmtId="0" fontId="5" fillId="27" borderId="21" xfId="7" applyFont="1" applyFill="1" applyBorder="1" applyAlignment="1">
      <alignment horizontal="left" vertical="top" wrapText="1"/>
    </xf>
    <xf numFmtId="0" fontId="5" fillId="0" borderId="45" xfId="7" applyFont="1" applyBorder="1" applyAlignment="1">
      <alignment wrapText="1"/>
    </xf>
    <xf numFmtId="0" fontId="6" fillId="5" borderId="0" xfId="8" applyFont="1" applyFill="1" applyAlignment="1">
      <alignment horizontal="left" vertical="center"/>
    </xf>
    <xf numFmtId="0" fontId="6" fillId="5" borderId="0" xfId="1" applyFont="1" applyFill="1" applyAlignment="1">
      <alignment horizontal="left"/>
    </xf>
    <xf numFmtId="49" fontId="6" fillId="0" borderId="16" xfId="1" applyNumberFormat="1" applyFont="1" applyBorder="1" applyAlignment="1">
      <alignment horizontal="left" vertical="top" wrapText="1"/>
    </xf>
    <xf numFmtId="0" fontId="18" fillId="6" borderId="18" xfId="8" applyFont="1" applyFill="1" applyBorder="1" applyAlignment="1">
      <alignment horizontal="left" vertical="center" wrapText="1"/>
    </xf>
    <xf numFmtId="0" fontId="18" fillId="8" borderId="18" xfId="8" applyFont="1" applyFill="1" applyBorder="1" applyAlignment="1">
      <alignment horizontal="left" vertical="center" wrapText="1"/>
    </xf>
    <xf numFmtId="3" fontId="18" fillId="3" borderId="18" xfId="1" applyNumberFormat="1" applyFont="1" applyFill="1" applyBorder="1" applyAlignment="1">
      <alignment horizontal="left" vertical="center" wrapText="1"/>
    </xf>
    <xf numFmtId="0" fontId="18" fillId="5" borderId="26" xfId="8" applyFont="1" applyFill="1" applyBorder="1" applyAlignment="1">
      <alignment horizontal="left" vertical="center" wrapText="1"/>
    </xf>
    <xf numFmtId="0" fontId="18" fillId="5" borderId="26" xfId="8" applyFont="1" applyFill="1" applyBorder="1" applyAlignment="1">
      <alignment vertical="top" wrapText="1"/>
    </xf>
    <xf numFmtId="0" fontId="6" fillId="5" borderId="0" xfId="8" applyFont="1" applyFill="1" applyBorder="1"/>
    <xf numFmtId="0" fontId="6" fillId="5" borderId="26" xfId="8" applyFont="1" applyFill="1" applyBorder="1" applyAlignment="1">
      <alignment horizontal="left"/>
    </xf>
    <xf numFmtId="0" fontId="6" fillId="5" borderId="26" xfId="8" applyFont="1" applyFill="1" applyBorder="1" applyAlignment="1">
      <alignment horizontal="left" vertical="center"/>
    </xf>
    <xf numFmtId="0" fontId="6" fillId="5" borderId="0" xfId="7" applyFont="1" applyFill="1" applyBorder="1"/>
    <xf numFmtId="0" fontId="18" fillId="6" borderId="39" xfId="8" applyFont="1" applyFill="1" applyBorder="1" applyAlignment="1">
      <alignment horizontal="left" vertical="top" wrapText="1"/>
    </xf>
    <xf numFmtId="0" fontId="18" fillId="7" borderId="39" xfId="8" applyFont="1" applyFill="1" applyBorder="1" applyAlignment="1">
      <alignment horizontal="left" vertical="top" wrapText="1"/>
    </xf>
    <xf numFmtId="0" fontId="18" fillId="7" borderId="3" xfId="8" applyFont="1" applyFill="1" applyBorder="1" applyAlignment="1">
      <alignment horizontal="left" vertical="top" wrapText="1"/>
    </xf>
    <xf numFmtId="0" fontId="6" fillId="5" borderId="21" xfId="8" applyFont="1" applyFill="1" applyBorder="1" applyAlignment="1">
      <alignment vertical="top" wrapText="1"/>
    </xf>
    <xf numFmtId="0" fontId="18" fillId="7" borderId="53" xfId="8" applyFont="1" applyFill="1" applyBorder="1" applyAlignment="1">
      <alignment horizontal="left" vertical="top" wrapText="1"/>
    </xf>
    <xf numFmtId="0" fontId="6" fillId="24" borderId="21" xfId="8" applyFont="1" applyFill="1" applyBorder="1" applyAlignment="1">
      <alignment vertical="top" wrapText="1"/>
    </xf>
    <xf numFmtId="0" fontId="18" fillId="5" borderId="39" xfId="8" applyFont="1" applyFill="1" applyBorder="1" applyAlignment="1">
      <alignment horizontal="left" vertical="top" wrapText="1"/>
    </xf>
    <xf numFmtId="0" fontId="18" fillId="12" borderId="24" xfId="8" applyFont="1" applyFill="1" applyBorder="1" applyAlignment="1">
      <alignment vertical="top" wrapText="1"/>
    </xf>
    <xf numFmtId="0" fontId="6" fillId="0" borderId="38" xfId="8" applyFont="1" applyBorder="1" applyAlignment="1">
      <alignment vertical="top" wrapText="1"/>
    </xf>
    <xf numFmtId="0" fontId="6" fillId="5" borderId="39" xfId="8" applyFont="1" applyFill="1" applyBorder="1" applyAlignment="1">
      <alignment horizontal="left"/>
    </xf>
    <xf numFmtId="0" fontId="6" fillId="5" borderId="20" xfId="8" applyFont="1" applyFill="1" applyBorder="1"/>
    <xf numFmtId="0" fontId="18" fillId="28" borderId="3" xfId="7" applyFont="1" applyFill="1" applyBorder="1" applyAlignment="1">
      <alignment horizontal="left" vertical="top" wrapText="1"/>
    </xf>
    <xf numFmtId="0" fontId="18" fillId="7" borderId="3" xfId="7" applyFont="1" applyFill="1" applyBorder="1" applyAlignment="1">
      <alignment horizontal="left" vertical="top" wrapText="1"/>
    </xf>
    <xf numFmtId="0" fontId="6" fillId="0" borderId="44" xfId="7" applyFont="1" applyBorder="1" applyAlignment="1">
      <alignment horizontal="left"/>
    </xf>
    <xf numFmtId="0" fontId="6" fillId="5" borderId="26" xfId="7" applyFont="1" applyFill="1" applyBorder="1" applyAlignment="1">
      <alignment horizontal="left" vertical="top" wrapText="1"/>
    </xf>
    <xf numFmtId="0" fontId="6" fillId="5" borderId="26" xfId="7" applyFont="1" applyFill="1" applyBorder="1" applyAlignment="1">
      <alignment horizontal="center"/>
    </xf>
    <xf numFmtId="49" fontId="6" fillId="0" borderId="16" xfId="1" applyNumberFormat="1" applyFont="1" applyBorder="1" applyAlignment="1">
      <alignment horizontal="left" wrapText="1"/>
    </xf>
    <xf numFmtId="0" fontId="18" fillId="6" borderId="18" xfId="8" applyFont="1" applyFill="1" applyBorder="1" applyAlignment="1">
      <alignment wrapText="1"/>
    </xf>
    <xf numFmtId="0" fontId="18" fillId="8" borderId="18" xfId="8" applyFont="1" applyFill="1" applyBorder="1" applyAlignment="1">
      <alignment wrapText="1"/>
    </xf>
    <xf numFmtId="0" fontId="18" fillId="8" borderId="18" xfId="8" applyFont="1" applyFill="1" applyBorder="1" applyAlignment="1">
      <alignment horizontal="left" wrapText="1"/>
    </xf>
    <xf numFmtId="0" fontId="18" fillId="3" borderId="18" xfId="1" applyFont="1" applyFill="1" applyBorder="1" applyAlignment="1">
      <alignment horizontal="left" wrapText="1"/>
    </xf>
    <xf numFmtId="0" fontId="18" fillId="5" borderId="26" xfId="8" applyFont="1" applyFill="1" applyBorder="1" applyAlignment="1">
      <alignment wrapText="1"/>
    </xf>
    <xf numFmtId="0" fontId="6" fillId="0" borderId="16" xfId="8" applyFont="1" applyFill="1" applyBorder="1" applyAlignment="1">
      <alignment horizontal="left" wrapText="1"/>
    </xf>
    <xf numFmtId="0" fontId="6" fillId="5" borderId="26" xfId="8" applyFont="1" applyFill="1" applyBorder="1" applyAlignment="1"/>
    <xf numFmtId="0" fontId="6" fillId="5" borderId="26" xfId="1" applyFont="1" applyFill="1" applyBorder="1" applyAlignment="1">
      <alignment horizontal="left" wrapText="1"/>
    </xf>
    <xf numFmtId="0" fontId="18" fillId="8" borderId="19" xfId="7" applyFont="1" applyFill="1" applyBorder="1" applyAlignment="1">
      <alignment wrapText="1"/>
    </xf>
    <xf numFmtId="0" fontId="18" fillId="5" borderId="26" xfId="1" applyFont="1" applyFill="1" applyBorder="1" applyAlignment="1">
      <alignment horizontal="left" wrapText="1"/>
    </xf>
    <xf numFmtId="0" fontId="18" fillId="6" borderId="30" xfId="8" applyFont="1" applyFill="1" applyBorder="1" applyAlignment="1">
      <alignment wrapText="1"/>
    </xf>
    <xf numFmtId="0" fontId="6" fillId="13" borderId="30" xfId="8" applyFont="1" applyFill="1" applyBorder="1" applyAlignment="1">
      <alignment vertical="top" wrapText="1"/>
    </xf>
    <xf numFmtId="0" fontId="18" fillId="12" borderId="21" xfId="8" applyFont="1" applyFill="1" applyBorder="1" applyAlignment="1">
      <alignment horizontal="left" wrapText="1"/>
    </xf>
    <xf numFmtId="0" fontId="6" fillId="5" borderId="21" xfId="8" applyFont="1" applyFill="1" applyBorder="1" applyAlignment="1">
      <alignment horizontal="left" wrapText="1"/>
    </xf>
    <xf numFmtId="0" fontId="18" fillId="5" borderId="39" xfId="8" applyFont="1" applyFill="1" applyBorder="1" applyAlignment="1">
      <alignment vertical="top" wrapText="1"/>
    </xf>
    <xf numFmtId="0" fontId="18" fillId="5" borderId="20" xfId="8" applyFont="1" applyFill="1" applyBorder="1" applyAlignment="1">
      <alignment horizontal="left" wrapText="1"/>
    </xf>
    <xf numFmtId="0" fontId="18" fillId="12" borderId="24" xfId="8" applyFont="1" applyFill="1" applyBorder="1" applyAlignment="1">
      <alignment horizontal="left" wrapText="1"/>
    </xf>
    <xf numFmtId="0" fontId="6" fillId="0" borderId="38" xfId="8" applyFont="1" applyBorder="1" applyAlignment="1">
      <alignment horizontal="left" wrapText="1"/>
    </xf>
    <xf numFmtId="0" fontId="6" fillId="5" borderId="39" xfId="8" applyFont="1" applyFill="1" applyBorder="1" applyAlignment="1"/>
    <xf numFmtId="0" fontId="6" fillId="5" borderId="20" xfId="8" applyFont="1" applyFill="1" applyBorder="1" applyAlignment="1">
      <alignment horizontal="left"/>
    </xf>
    <xf numFmtId="0" fontId="18" fillId="12" borderId="24" xfId="7" applyFont="1" applyFill="1" applyBorder="1" applyAlignment="1">
      <alignment horizontal="left" wrapText="1"/>
    </xf>
    <xf numFmtId="0" fontId="18" fillId="0" borderId="38" xfId="8" applyFont="1" applyFill="1" applyBorder="1" applyAlignment="1">
      <alignment horizontal="left" wrapText="1"/>
    </xf>
    <xf numFmtId="0" fontId="18" fillId="0" borderId="45" xfId="8" applyFont="1" applyFill="1" applyBorder="1" applyAlignment="1">
      <alignment horizontal="left" wrapText="1"/>
    </xf>
    <xf numFmtId="0" fontId="18" fillId="2" borderId="28" xfId="1" applyFont="1" applyFill="1" applyBorder="1" applyAlignment="1">
      <alignment horizontal="left" vertical="top" wrapText="1"/>
    </xf>
    <xf numFmtId="0" fontId="18" fillId="2" borderId="29" xfId="1" applyFont="1" applyFill="1" applyBorder="1" applyAlignment="1">
      <alignment horizontal="left" vertical="top" wrapText="1"/>
    </xf>
    <xf numFmtId="0" fontId="6" fillId="0" borderId="21" xfId="1" applyFont="1" applyBorder="1" applyAlignment="1">
      <alignment horizontal="left" vertical="top" wrapText="1"/>
    </xf>
    <xf numFmtId="0" fontId="18" fillId="2" borderId="21" xfId="1" applyFont="1" applyFill="1" applyBorder="1" applyAlignment="1">
      <alignment horizontal="left" vertical="top" wrapText="1"/>
    </xf>
    <xf numFmtId="0" fontId="6" fillId="0" borderId="45" xfId="1" applyFont="1" applyBorder="1" applyAlignment="1">
      <alignment horizontal="left" vertical="top" wrapText="1"/>
    </xf>
    <xf numFmtId="0" fontId="6" fillId="0" borderId="21" xfId="1" applyFont="1" applyFill="1" applyBorder="1" applyAlignment="1">
      <alignment horizontal="left" vertical="top" wrapText="1"/>
    </xf>
    <xf numFmtId="0" fontId="18" fillId="6" borderId="21" xfId="7" applyFont="1" applyFill="1" applyBorder="1" applyAlignment="1">
      <alignment horizontal="left" vertical="top" wrapText="1"/>
    </xf>
    <xf numFmtId="0" fontId="6" fillId="0" borderId="21" xfId="1" applyFont="1" applyBorder="1" applyAlignment="1">
      <alignment wrapText="1"/>
    </xf>
    <xf numFmtId="0" fontId="6" fillId="0" borderId="45" xfId="1" applyFont="1" applyBorder="1" applyAlignment="1">
      <alignment wrapText="1"/>
    </xf>
    <xf numFmtId="0" fontId="18" fillId="6" borderId="28" xfId="7" applyFont="1" applyFill="1" applyBorder="1" applyAlignment="1">
      <alignment horizontal="left" vertical="top" wrapText="1"/>
    </xf>
    <xf numFmtId="0" fontId="18" fillId="6" borderId="29" xfId="7" applyFont="1" applyFill="1" applyBorder="1" applyAlignment="1">
      <alignment horizontal="left" vertical="top" wrapText="1"/>
    </xf>
    <xf numFmtId="0" fontId="18" fillId="27" borderId="21" xfId="7" applyFont="1" applyFill="1" applyBorder="1" applyAlignment="1">
      <alignment horizontal="left" vertical="top" wrapText="1"/>
    </xf>
    <xf numFmtId="0" fontId="23" fillId="17" borderId="27" xfId="1" applyFont="1" applyFill="1" applyBorder="1" applyAlignment="1">
      <alignment vertical="center" wrapText="1"/>
    </xf>
    <xf numFmtId="0" fontId="23" fillId="0" borderId="27" xfId="1" applyFont="1" applyBorder="1" applyAlignment="1">
      <alignment vertical="center" wrapText="1"/>
    </xf>
    <xf numFmtId="0" fontId="6" fillId="0" borderId="5" xfId="1" applyFont="1" applyBorder="1" applyAlignment="1">
      <alignment vertical="center" wrapText="1"/>
    </xf>
    <xf numFmtId="0" fontId="6" fillId="5" borderId="0" xfId="1" applyFont="1" applyFill="1" applyAlignment="1">
      <alignment wrapText="1"/>
    </xf>
    <xf numFmtId="0" fontId="2" fillId="5" borderId="0" xfId="21" applyFill="1"/>
    <xf numFmtId="0" fontId="13" fillId="5" borderId="0" xfId="1" applyFont="1" applyFill="1"/>
    <xf numFmtId="0" fontId="28" fillId="6" borderId="9" xfId="7" applyFont="1" applyFill="1" applyBorder="1" applyAlignment="1">
      <alignment horizontal="left" vertical="top" wrapText="1"/>
    </xf>
    <xf numFmtId="0" fontId="28" fillId="5" borderId="0" xfId="8" applyFont="1" applyFill="1" applyAlignment="1">
      <alignment vertical="top"/>
    </xf>
    <xf numFmtId="0" fontId="6" fillId="0" borderId="9" xfId="8" applyFont="1" applyFill="1" applyBorder="1" applyAlignment="1">
      <alignment horizontal="left" vertical="top" wrapText="1"/>
    </xf>
    <xf numFmtId="9" fontId="6" fillId="0" borderId="9" xfId="23" applyFont="1" applyFill="1" applyBorder="1" applyAlignment="1">
      <alignment horizontal="left" vertical="top"/>
    </xf>
    <xf numFmtId="9" fontId="6" fillId="0" borderId="9" xfId="23" applyFont="1" applyFill="1" applyBorder="1" applyAlignment="1">
      <alignment horizontal="left" wrapText="1"/>
    </xf>
    <xf numFmtId="9" fontId="6" fillId="0" borderId="9" xfId="23" applyFont="1" applyFill="1" applyBorder="1" applyAlignment="1">
      <alignment horizontal="left" vertical="center" wrapText="1"/>
    </xf>
    <xf numFmtId="0" fontId="6" fillId="0" borderId="9" xfId="8" applyFont="1" applyFill="1" applyBorder="1" applyAlignment="1">
      <alignment horizontal="left" vertical="top" wrapText="1"/>
    </xf>
    <xf numFmtId="0" fontId="6" fillId="0" borderId="9" xfId="1" applyFont="1" applyBorder="1" applyAlignment="1">
      <alignment horizontal="left" vertical="top" wrapText="1"/>
    </xf>
    <xf numFmtId="0" fontId="18" fillId="8" borderId="9" xfId="8" applyFont="1" applyFill="1" applyBorder="1" applyAlignment="1">
      <alignment horizontal="left" vertical="top" wrapText="1"/>
    </xf>
    <xf numFmtId="0" fontId="6" fillId="0" borderId="9" xfId="8" applyFont="1" applyFill="1" applyBorder="1" applyAlignment="1">
      <alignment wrapText="1"/>
    </xf>
    <xf numFmtId="0" fontId="18" fillId="8" borderId="9" xfId="8" applyFont="1" applyFill="1" applyBorder="1" applyAlignment="1">
      <alignment wrapText="1"/>
    </xf>
    <xf numFmtId="0" fontId="18" fillId="0" borderId="9" xfId="8" applyFont="1" applyFill="1" applyBorder="1" applyAlignment="1">
      <alignment horizontal="left" vertical="top" wrapText="1"/>
    </xf>
    <xf numFmtId="0" fontId="18" fillId="7" borderId="9" xfId="8" applyFont="1" applyFill="1" applyBorder="1" applyAlignment="1">
      <alignment vertical="top" wrapText="1"/>
    </xf>
    <xf numFmtId="0" fontId="6" fillId="13" borderId="9" xfId="8" applyFont="1" applyFill="1" applyBorder="1" applyAlignment="1">
      <alignment vertical="top" wrapText="1"/>
    </xf>
    <xf numFmtId="0" fontId="5" fillId="0" borderId="7" xfId="1" applyFont="1" applyFill="1" applyBorder="1" applyAlignment="1">
      <alignment horizontal="center" vertical="top" wrapText="1"/>
    </xf>
    <xf numFmtId="0" fontId="18" fillId="14" borderId="9" xfId="8" applyFont="1" applyFill="1" applyBorder="1" applyAlignment="1">
      <alignment horizontal="left" vertical="top" wrapText="1"/>
    </xf>
    <xf numFmtId="0" fontId="5" fillId="0" borderId="19" xfId="1" applyFont="1" applyFill="1" applyBorder="1" applyAlignment="1">
      <alignment horizontal="center" vertical="top" wrapText="1"/>
    </xf>
    <xf numFmtId="0" fontId="5" fillId="0" borderId="9" xfId="1" applyFont="1" applyFill="1" applyBorder="1" applyAlignment="1">
      <alignment horizontal="center" vertical="top" wrapText="1"/>
    </xf>
    <xf numFmtId="0" fontId="18" fillId="12" borderId="9" xfId="8" applyFont="1" applyFill="1" applyBorder="1" applyAlignment="1">
      <alignment horizontal="left" wrapText="1"/>
    </xf>
    <xf numFmtId="9" fontId="18" fillId="0" borderId="9" xfId="8" applyNumberFormat="1" applyFont="1" applyBorder="1" applyAlignment="1">
      <alignment wrapText="1"/>
    </xf>
    <xf numFmtId="9" fontId="6" fillId="0" borderId="9" xfId="7" applyNumberFormat="1" applyFont="1" applyBorder="1" applyAlignment="1">
      <alignment wrapText="1"/>
    </xf>
    <xf numFmtId="0" fontId="18" fillId="0" borderId="9" xfId="8" applyFont="1" applyFill="1" applyBorder="1" applyAlignment="1">
      <alignment wrapText="1"/>
    </xf>
    <xf numFmtId="0" fontId="18" fillId="0" borderId="9" xfId="8" applyFont="1" applyFill="1" applyBorder="1" applyAlignment="1">
      <alignment horizontal="left" wrapText="1"/>
    </xf>
    <xf numFmtId="0" fontId="6" fillId="26" borderId="9" xfId="8" applyFont="1" applyFill="1" applyBorder="1" applyAlignment="1"/>
    <xf numFmtId="0" fontId="6" fillId="0" borderId="9" xfId="8" applyFont="1" applyFill="1" applyBorder="1" applyAlignment="1"/>
    <xf numFmtId="3" fontId="6" fillId="0" borderId="9" xfId="8" applyNumberFormat="1" applyFont="1" applyBorder="1" applyAlignment="1"/>
    <xf numFmtId="0" fontId="18" fillId="7" borderId="9" xfId="0" applyFont="1" applyFill="1" applyBorder="1" applyAlignment="1">
      <alignment vertical="top" wrapText="1"/>
    </xf>
    <xf numFmtId="0" fontId="18" fillId="0" borderId="9" xfId="0" applyFont="1" applyBorder="1" applyAlignment="1">
      <alignment vertical="top" wrapText="1"/>
    </xf>
    <xf numFmtId="0" fontId="18" fillId="0" borderId="9" xfId="0" applyFont="1" applyBorder="1" applyAlignment="1">
      <alignment wrapText="1"/>
    </xf>
    <xf numFmtId="169" fontId="18" fillId="0" borderId="9" xfId="11" applyNumberFormat="1" applyFont="1" applyFill="1" applyBorder="1" applyAlignment="1" applyProtection="1">
      <alignment wrapText="1"/>
    </xf>
    <xf numFmtId="0" fontId="18" fillId="0" borderId="9" xfId="0" applyFont="1" applyFill="1" applyBorder="1" applyAlignment="1">
      <alignment horizontal="left" wrapText="1"/>
    </xf>
    <xf numFmtId="0" fontId="6" fillId="5" borderId="0" xfId="0" applyFont="1" applyFill="1" applyAlignment="1">
      <alignment horizontal="left"/>
    </xf>
    <xf numFmtId="0" fontId="6" fillId="5" borderId="0" xfId="0" applyFont="1" applyFill="1"/>
    <xf numFmtId="0" fontId="18" fillId="6" borderId="9" xfId="7" applyFont="1" applyFill="1" applyBorder="1" applyAlignment="1">
      <alignment vertical="top" wrapText="1"/>
    </xf>
    <xf numFmtId="0" fontId="18" fillId="12" borderId="9" xfId="7" applyFont="1" applyFill="1" applyBorder="1" applyAlignment="1">
      <alignment horizontal="left" wrapText="1"/>
    </xf>
    <xf numFmtId="170" fontId="14" fillId="0" borderId="9" xfId="18" applyNumberFormat="1" applyFont="1" applyBorder="1" applyAlignment="1">
      <alignment horizontal="center" vertical="center" wrapText="1"/>
    </xf>
    <xf numFmtId="166" fontId="14" fillId="0" borderId="9" xfId="18" applyNumberFormat="1" applyFont="1" applyBorder="1" applyAlignment="1">
      <alignment horizontal="center" wrapText="1"/>
    </xf>
    <xf numFmtId="170" fontId="14" fillId="0" borderId="9" xfId="18" applyNumberFormat="1" applyFont="1" applyBorder="1" applyAlignment="1">
      <alignment horizontal="center" wrapText="1"/>
    </xf>
    <xf numFmtId="0" fontId="14" fillId="11" borderId="9" xfId="7" applyFont="1" applyFill="1" applyBorder="1" applyAlignment="1">
      <alignment horizontal="center" wrapText="1"/>
    </xf>
    <xf numFmtId="0" fontId="14" fillId="0" borderId="9" xfId="7" applyFont="1" applyBorder="1" applyAlignment="1">
      <alignment horizontal="center" wrapText="1"/>
    </xf>
    <xf numFmtId="0" fontId="18" fillId="0" borderId="9" xfId="7" applyFont="1" applyFill="1" applyBorder="1" applyAlignment="1">
      <alignment wrapText="1"/>
    </xf>
    <xf numFmtId="0" fontId="7" fillId="8" borderId="22" xfId="7" applyFont="1" applyFill="1" applyBorder="1" applyAlignment="1">
      <alignment wrapText="1"/>
    </xf>
    <xf numFmtId="0" fontId="7" fillId="8" borderId="26" xfId="7" applyFont="1" applyFill="1" applyBorder="1" applyAlignment="1">
      <alignment wrapText="1"/>
    </xf>
    <xf numFmtId="0" fontId="7" fillId="8" borderId="19" xfId="7" applyFont="1" applyFill="1" applyBorder="1" applyAlignment="1">
      <alignment wrapText="1"/>
    </xf>
    <xf numFmtId="0" fontId="6" fillId="0" borderId="9" xfId="7" applyFont="1" applyFill="1" applyBorder="1" applyAlignment="1">
      <alignment wrapText="1"/>
    </xf>
    <xf numFmtId="0" fontId="14" fillId="0" borderId="22" xfId="7" applyFont="1" applyFill="1" applyBorder="1" applyAlignment="1">
      <alignment wrapText="1"/>
    </xf>
    <xf numFmtId="0" fontId="14" fillId="0" borderId="26" xfId="7" applyFont="1" applyFill="1" applyBorder="1" applyAlignment="1">
      <alignment wrapText="1"/>
    </xf>
    <xf numFmtId="0" fontId="14" fillId="0" borderId="19" xfId="7" applyFont="1" applyFill="1" applyBorder="1" applyAlignment="1">
      <alignment wrapText="1"/>
    </xf>
    <xf numFmtId="0" fontId="7" fillId="8" borderId="9" xfId="8" applyFont="1" applyFill="1" applyBorder="1" applyAlignment="1">
      <alignment horizontal="left" wrapText="1"/>
    </xf>
    <xf numFmtId="0" fontId="7" fillId="8" borderId="9" xfId="8" applyFont="1" applyFill="1" applyBorder="1" applyAlignment="1">
      <alignment horizontal="center" wrapText="1"/>
    </xf>
    <xf numFmtId="0" fontId="7" fillId="3" borderId="9" xfId="1" applyFont="1" applyFill="1" applyBorder="1" applyAlignment="1">
      <alignment horizontal="center" wrapText="1"/>
    </xf>
    <xf numFmtId="171" fontId="14" fillId="0" borderId="9" xfId="7" applyNumberFormat="1" applyFont="1" applyFill="1" applyBorder="1" applyAlignment="1">
      <alignment horizontal="center" wrapText="1"/>
    </xf>
    <xf numFmtId="0" fontId="14" fillId="0" borderId="9" xfId="7" applyFont="1" applyFill="1" applyBorder="1" applyAlignment="1">
      <alignment horizontal="center" wrapText="1"/>
    </xf>
    <xf numFmtId="1" fontId="14" fillId="0" borderId="9" xfId="7" applyNumberFormat="1" applyFont="1" applyFill="1" applyBorder="1" applyAlignment="1">
      <alignment horizontal="center" wrapText="1"/>
    </xf>
    <xf numFmtId="1" fontId="14" fillId="0" borderId="22" xfId="7" applyNumberFormat="1" applyFont="1" applyFill="1" applyBorder="1" applyAlignment="1">
      <alignment horizontal="center" wrapText="1"/>
    </xf>
    <xf numFmtId="1" fontId="7" fillId="0" borderId="26" xfId="7" applyNumberFormat="1" applyFont="1" applyFill="1" applyBorder="1" applyAlignment="1">
      <alignment horizontal="center" wrapText="1"/>
    </xf>
    <xf numFmtId="1" fontId="18" fillId="0" borderId="19" xfId="7" applyNumberFormat="1" applyFont="1" applyFill="1" applyBorder="1" applyAlignment="1">
      <alignment wrapText="1"/>
    </xf>
    <xf numFmtId="0" fontId="14" fillId="26" borderId="9" xfId="8" applyFont="1" applyFill="1" applyBorder="1" applyAlignment="1">
      <alignment horizontal="center"/>
    </xf>
    <xf numFmtId="0" fontId="14" fillId="0" borderId="9" xfId="8" applyFont="1" applyFill="1" applyBorder="1" applyAlignment="1">
      <alignment horizontal="center"/>
    </xf>
    <xf numFmtId="0" fontId="14" fillId="0" borderId="33" xfId="8" applyFont="1" applyFill="1" applyBorder="1" applyAlignment="1">
      <alignment horizontal="center"/>
    </xf>
    <xf numFmtId="0" fontId="14" fillId="0" borderId="59" xfId="8" applyFont="1" applyFill="1" applyBorder="1" applyAlignment="1">
      <alignment horizontal="center"/>
    </xf>
    <xf numFmtId="0" fontId="6" fillId="0" borderId="35" xfId="8" applyFont="1" applyFill="1" applyBorder="1" applyAlignment="1">
      <alignment horizontal="left"/>
    </xf>
    <xf numFmtId="0" fontId="14" fillId="34" borderId="33" xfId="8" applyFont="1" applyFill="1" applyBorder="1" applyAlignment="1">
      <alignment horizontal="left"/>
    </xf>
    <xf numFmtId="0" fontId="14" fillId="34" borderId="59" xfId="8" applyFont="1" applyFill="1" applyBorder="1" applyAlignment="1">
      <alignment horizontal="center"/>
    </xf>
    <xf numFmtId="0" fontId="6" fillId="35" borderId="35" xfId="8" applyFont="1" applyFill="1" applyBorder="1" applyAlignment="1">
      <alignment horizontal="left"/>
    </xf>
    <xf numFmtId="0" fontId="6" fillId="0" borderId="35" xfId="8" applyFont="1" applyFill="1" applyBorder="1" applyAlignment="1">
      <alignment horizontal="left" wrapText="1"/>
    </xf>
    <xf numFmtId="0" fontId="6" fillId="26" borderId="33" xfId="8" applyFont="1" applyFill="1" applyBorder="1" applyAlignment="1">
      <alignment horizontal="left"/>
    </xf>
    <xf numFmtId="0" fontId="6" fillId="0" borderId="59" xfId="8" applyFont="1" applyFill="1" applyBorder="1" applyAlignment="1">
      <alignment horizontal="left"/>
    </xf>
    <xf numFmtId="0" fontId="6" fillId="14" borderId="33" xfId="8" applyFont="1" applyFill="1" applyBorder="1" applyAlignment="1">
      <alignment horizontal="left"/>
    </xf>
    <xf numFmtId="0" fontId="6" fillId="14" borderId="59" xfId="8" applyFont="1" applyFill="1" applyBorder="1" applyAlignment="1">
      <alignment horizontal="left"/>
    </xf>
    <xf numFmtId="0" fontId="18" fillId="0" borderId="9" xfId="1" applyFont="1" applyFill="1" applyBorder="1" applyAlignment="1">
      <alignment horizontal="left" wrapText="1"/>
    </xf>
    <xf numFmtId="0" fontId="14" fillId="14" borderId="9" xfId="8" applyFont="1" applyFill="1" applyBorder="1" applyAlignment="1">
      <alignment horizontal="center"/>
    </xf>
    <xf numFmtId="0" fontId="6" fillId="15" borderId="33" xfId="8" applyFont="1" applyFill="1" applyBorder="1" applyAlignment="1">
      <alignment horizontal="left"/>
    </xf>
    <xf numFmtId="0" fontId="18" fillId="5" borderId="0" xfId="1" applyFont="1" applyFill="1"/>
    <xf numFmtId="0" fontId="6" fillId="5" borderId="0" xfId="1" applyFont="1" applyFill="1" applyBorder="1"/>
    <xf numFmtId="0" fontId="6" fillId="5" borderId="0" xfId="1" applyFont="1" applyFill="1" applyBorder="1" applyAlignment="1">
      <alignment vertical="center" wrapText="1"/>
    </xf>
    <xf numFmtId="0" fontId="6" fillId="5" borderId="0" xfId="1" applyFont="1" applyFill="1" applyBorder="1" applyAlignment="1">
      <alignment horizontal="left" vertical="center" wrapText="1"/>
    </xf>
    <xf numFmtId="0" fontId="6" fillId="5" borderId="0" xfId="1" applyFont="1" applyFill="1" applyBorder="1" applyAlignment="1">
      <alignment wrapText="1"/>
    </xf>
    <xf numFmtId="0" fontId="6" fillId="0" borderId="19" xfId="1" applyFont="1" applyBorder="1"/>
    <xf numFmtId="0" fontId="6" fillId="0" borderId="38" xfId="1" applyFont="1" applyFill="1" applyBorder="1" applyAlignment="1">
      <alignment horizontal="left" vertical="top" wrapText="1"/>
    </xf>
    <xf numFmtId="0" fontId="6" fillId="0" borderId="60" xfId="1" applyFont="1" applyBorder="1" applyAlignment="1">
      <alignment horizontal="left" vertical="top" wrapText="1"/>
    </xf>
    <xf numFmtId="0" fontId="6" fillId="5" borderId="21" xfId="1" applyFont="1" applyFill="1" applyBorder="1" applyAlignment="1">
      <alignment horizontal="left" vertical="top" wrapText="1"/>
    </xf>
    <xf numFmtId="0" fontId="18" fillId="2" borderId="61" xfId="1" applyFont="1" applyFill="1" applyBorder="1" applyAlignment="1">
      <alignment horizontal="left" vertical="top" wrapText="1"/>
    </xf>
    <xf numFmtId="0" fontId="6" fillId="0" borderId="20" xfId="1" applyFont="1" applyFill="1" applyBorder="1" applyAlignment="1">
      <alignment horizontal="left" vertical="top" wrapText="1"/>
    </xf>
    <xf numFmtId="0" fontId="18" fillId="2" borderId="20" xfId="1" applyFont="1" applyFill="1" applyBorder="1" applyAlignment="1">
      <alignment horizontal="left" vertical="top" wrapText="1"/>
    </xf>
    <xf numFmtId="0" fontId="6" fillId="0" borderId="62" xfId="1" applyFont="1" applyBorder="1" applyAlignment="1">
      <alignment horizontal="left" vertical="top" wrapText="1"/>
    </xf>
    <xf numFmtId="0" fontId="20" fillId="0" borderId="0" xfId="8" applyFont="1" applyAlignment="1"/>
    <xf numFmtId="0" fontId="20" fillId="0" borderId="0" xfId="8" applyFont="1" applyAlignment="1">
      <alignment horizontal="left" vertical="top"/>
    </xf>
    <xf numFmtId="3" fontId="20" fillId="0" borderId="9" xfId="7" applyNumberFormat="1" applyFont="1" applyFill="1" applyBorder="1" applyAlignment="1">
      <alignment horizontal="left" wrapText="1"/>
    </xf>
    <xf numFmtId="3" fontId="20" fillId="0" borderId="9" xfId="7" applyNumberFormat="1" applyFont="1" applyFill="1" applyBorder="1" applyAlignment="1">
      <alignment horizontal="left" vertical="center" wrapText="1"/>
    </xf>
    <xf numFmtId="0" fontId="28" fillId="8" borderId="9" xfId="8" applyFont="1" applyFill="1" applyBorder="1" applyAlignment="1">
      <alignment horizontal="left" vertical="center" wrapText="1"/>
    </xf>
    <xf numFmtId="0" fontId="28" fillId="8" borderId="9" xfId="8" applyFont="1" applyFill="1" applyBorder="1" applyAlignment="1">
      <alignment horizontal="left" vertical="top" wrapText="1"/>
    </xf>
    <xf numFmtId="3" fontId="20" fillId="0" borderId="9" xfId="7" applyNumberFormat="1" applyFont="1" applyFill="1" applyBorder="1" applyAlignment="1">
      <alignment horizontal="left" vertical="top" wrapText="1"/>
    </xf>
    <xf numFmtId="0" fontId="20" fillId="0" borderId="0" xfId="7" applyFont="1" applyAlignment="1">
      <alignment horizontal="left" vertical="top"/>
    </xf>
    <xf numFmtId="0" fontId="20" fillId="5" borderId="0" xfId="7" applyFont="1" applyFill="1" applyAlignment="1">
      <alignment horizontal="left" vertical="top"/>
    </xf>
    <xf numFmtId="0" fontId="20" fillId="0" borderId="0" xfId="7" applyFont="1"/>
    <xf numFmtId="3" fontId="20" fillId="0" borderId="9" xfId="0" applyNumberFormat="1" applyFont="1" applyBorder="1" applyAlignment="1">
      <alignment horizontal="left" vertical="top" wrapText="1"/>
    </xf>
    <xf numFmtId="0" fontId="20" fillId="5" borderId="0" xfId="7" applyFont="1" applyFill="1"/>
    <xf numFmtId="0" fontId="6" fillId="5" borderId="0" xfId="7" applyFont="1" applyFill="1" applyAlignment="1">
      <alignment horizontal="left" vertical="top"/>
    </xf>
    <xf numFmtId="0" fontId="18" fillId="0" borderId="38" xfId="8" applyFont="1" applyBorder="1" applyAlignment="1">
      <alignment horizontal="center" vertical="top"/>
    </xf>
    <xf numFmtId="0" fontId="18" fillId="0" borderId="24" xfId="8" applyFont="1" applyBorder="1" applyAlignment="1">
      <alignment horizontal="center" vertical="top"/>
    </xf>
    <xf numFmtId="0" fontId="6" fillId="0" borderId="16" xfId="8" applyFont="1" applyBorder="1" applyAlignment="1">
      <alignment horizontal="left" vertical="top" wrapText="1"/>
    </xf>
    <xf numFmtId="0" fontId="6" fillId="0" borderId="18" xfId="8" applyFont="1" applyBorder="1" applyAlignment="1">
      <alignment horizontal="left" vertical="top" wrapText="1"/>
    </xf>
    <xf numFmtId="0" fontId="6" fillId="0" borderId="17" xfId="8" applyFont="1" applyBorder="1" applyAlignment="1">
      <alignment horizontal="left" vertical="top" wrapText="1"/>
    </xf>
    <xf numFmtId="0" fontId="6" fillId="10" borderId="9" xfId="8" applyFont="1" applyFill="1" applyBorder="1" applyAlignment="1">
      <alignment horizontal="left" vertical="top" wrapText="1"/>
    </xf>
    <xf numFmtId="0" fontId="6" fillId="0" borderId="9" xfId="8" applyFont="1" applyFill="1" applyBorder="1" applyAlignment="1">
      <alignment horizontal="left" vertical="top" wrapText="1"/>
    </xf>
    <xf numFmtId="0" fontId="6" fillId="0" borderId="9" xfId="1" applyFont="1" applyBorder="1" applyAlignment="1">
      <alignment horizontal="left" vertical="top" wrapText="1"/>
    </xf>
    <xf numFmtId="0" fontId="18" fillId="8" borderId="9" xfId="8" applyFont="1" applyFill="1" applyBorder="1" applyAlignment="1">
      <alignment horizontal="center" vertical="top" wrapText="1"/>
    </xf>
    <xf numFmtId="0" fontId="6" fillId="0" borderId="9" xfId="8" applyFont="1" applyBorder="1" applyAlignment="1">
      <alignment horizontal="left" vertical="top" wrapText="1"/>
    </xf>
    <xf numFmtId="0" fontId="6" fillId="0" borderId="9" xfId="21" applyFont="1" applyFill="1" applyBorder="1" applyAlignment="1">
      <alignment horizontal="left" vertical="top" wrapText="1"/>
    </xf>
    <xf numFmtId="0" fontId="27" fillId="0" borderId="9" xfId="21" applyFont="1" applyBorder="1" applyAlignment="1">
      <alignment horizontal="left" vertical="center"/>
    </xf>
    <xf numFmtId="0" fontId="22" fillId="0" borderId="9" xfId="8" applyFont="1" applyBorder="1" applyAlignment="1">
      <alignment vertical="top"/>
    </xf>
    <xf numFmtId="0" fontId="6" fillId="0" borderId="9" xfId="0" applyFont="1" applyBorder="1" applyAlignment="1">
      <alignment horizontal="left" vertical="top"/>
    </xf>
    <xf numFmtId="0" fontId="18" fillId="8" borderId="22" xfId="8" applyFont="1" applyFill="1" applyBorder="1" applyAlignment="1">
      <alignment horizontal="center" vertical="top" wrapText="1"/>
    </xf>
    <xf numFmtId="0" fontId="18" fillId="8" borderId="26" xfId="8" applyFont="1" applyFill="1" applyBorder="1" applyAlignment="1">
      <alignment horizontal="center" vertical="top" wrapText="1"/>
    </xf>
    <xf numFmtId="0" fontId="6" fillId="0" borderId="16" xfId="8" applyFont="1" applyBorder="1" applyAlignment="1">
      <alignment horizontal="center" vertical="top" wrapText="1"/>
    </xf>
    <xf numFmtId="0" fontId="6" fillId="0" borderId="18" xfId="8" applyFont="1" applyBorder="1" applyAlignment="1">
      <alignment horizontal="center" vertical="top" wrapText="1"/>
    </xf>
    <xf numFmtId="0" fontId="6" fillId="0" borderId="16" xfId="7" applyFont="1" applyFill="1" applyBorder="1" applyAlignment="1">
      <alignment horizontal="left" vertical="top" wrapText="1"/>
    </xf>
    <xf numFmtId="0" fontId="6" fillId="0" borderId="18" xfId="7" applyFont="1" applyFill="1" applyBorder="1" applyAlignment="1">
      <alignment horizontal="left" vertical="top" wrapText="1"/>
    </xf>
    <xf numFmtId="0" fontId="6" fillId="0" borderId="10" xfId="7" applyFont="1" applyFill="1" applyBorder="1" applyAlignment="1">
      <alignment horizontal="left" vertical="top" wrapText="1"/>
    </xf>
    <xf numFmtId="0" fontId="6" fillId="0" borderId="40" xfId="7" applyFont="1" applyFill="1" applyBorder="1" applyAlignment="1">
      <alignment horizontal="left" vertical="top" wrapText="1"/>
    </xf>
    <xf numFmtId="0" fontId="6" fillId="0" borderId="42" xfId="7" applyFont="1" applyFill="1" applyBorder="1" applyAlignment="1">
      <alignment horizontal="left" vertical="top" wrapText="1"/>
    </xf>
    <xf numFmtId="0" fontId="6" fillId="0" borderId="17" xfId="7" applyFont="1" applyFill="1" applyBorder="1" applyAlignment="1">
      <alignment horizontal="left" vertical="top" wrapText="1"/>
    </xf>
    <xf numFmtId="0" fontId="6" fillId="0" borderId="43" xfId="7" applyFont="1" applyFill="1" applyBorder="1" applyAlignment="1">
      <alignment horizontal="left" vertical="top" wrapText="1"/>
    </xf>
    <xf numFmtId="0" fontId="6" fillId="0" borderId="31" xfId="8" applyFont="1" applyFill="1" applyBorder="1" applyAlignment="1">
      <alignment horizontal="left" vertical="top" wrapText="1"/>
    </xf>
    <xf numFmtId="0" fontId="6" fillId="0" borderId="36" xfId="8" applyFont="1" applyFill="1" applyBorder="1" applyAlignment="1">
      <alignment horizontal="left" vertical="top" wrapText="1"/>
    </xf>
    <xf numFmtId="0" fontId="6" fillId="0" borderId="34" xfId="8" applyFont="1" applyFill="1" applyBorder="1" applyAlignment="1">
      <alignment horizontal="left" vertical="top" wrapText="1"/>
    </xf>
    <xf numFmtId="0" fontId="18" fillId="8" borderId="19" xfId="8" applyFont="1" applyFill="1" applyBorder="1" applyAlignment="1">
      <alignment horizontal="center" vertical="top" wrapText="1"/>
    </xf>
    <xf numFmtId="0" fontId="6" fillId="0" borderId="10" xfId="8" applyFont="1" applyFill="1" applyBorder="1" applyAlignment="1">
      <alignment horizontal="left" vertical="top" wrapText="1"/>
    </xf>
    <xf numFmtId="0" fontId="6" fillId="0" borderId="40" xfId="8" applyFont="1" applyFill="1" applyBorder="1" applyAlignment="1">
      <alignment horizontal="left" vertical="top" wrapText="1"/>
    </xf>
    <xf numFmtId="0" fontId="6" fillId="0" borderId="23" xfId="8" applyFont="1" applyFill="1" applyBorder="1" applyAlignment="1">
      <alignment horizontal="left" vertical="top" wrapText="1"/>
    </xf>
    <xf numFmtId="0" fontId="6" fillId="0" borderId="16" xfId="8" applyFont="1" applyFill="1" applyBorder="1" applyAlignment="1">
      <alignment horizontal="left" vertical="top" wrapText="1"/>
    </xf>
    <xf numFmtId="0" fontId="6" fillId="0" borderId="17" xfId="8" applyFont="1" applyFill="1" applyBorder="1" applyAlignment="1">
      <alignment horizontal="left" vertical="top" wrapText="1"/>
    </xf>
    <xf numFmtId="0" fontId="6" fillId="0" borderId="18" xfId="8" applyFont="1" applyFill="1" applyBorder="1" applyAlignment="1">
      <alignment horizontal="left" vertical="top" wrapText="1"/>
    </xf>
    <xf numFmtId="0" fontId="6" fillId="13" borderId="30" xfId="8" applyFont="1" applyFill="1" applyBorder="1" applyAlignment="1">
      <alignment horizontal="left" vertical="top" wrapText="1"/>
    </xf>
    <xf numFmtId="0" fontId="6" fillId="13" borderId="10" xfId="8" applyFont="1" applyFill="1" applyBorder="1" applyAlignment="1">
      <alignment horizontal="left" vertical="top" wrapText="1"/>
    </xf>
    <xf numFmtId="0" fontId="6" fillId="4" borderId="9" xfId="1" applyFont="1" applyFill="1" applyBorder="1" applyAlignment="1">
      <alignment horizontal="left" vertical="top" wrapText="1"/>
    </xf>
    <xf numFmtId="0" fontId="6" fillId="4" borderId="16" xfId="1" applyFont="1" applyFill="1" applyBorder="1" applyAlignment="1">
      <alignment horizontal="left" vertical="top" wrapText="1"/>
    </xf>
    <xf numFmtId="0" fontId="6" fillId="5" borderId="30" xfId="8" applyFont="1" applyFill="1" applyBorder="1" applyAlignment="1">
      <alignment horizontal="left" vertical="top" wrapText="1"/>
    </xf>
    <xf numFmtId="0" fontId="6" fillId="4" borderId="16" xfId="21" applyFont="1" applyFill="1" applyBorder="1" applyAlignment="1">
      <alignment horizontal="left" vertical="top" wrapText="1"/>
    </xf>
    <xf numFmtId="0" fontId="6" fillId="4" borderId="18" xfId="21" applyFont="1" applyFill="1" applyBorder="1" applyAlignment="1">
      <alignment horizontal="left" vertical="top" wrapText="1"/>
    </xf>
    <xf numFmtId="0" fontId="6" fillId="0" borderId="16" xfId="1" applyFont="1" applyBorder="1" applyAlignment="1">
      <alignment horizontal="left" vertical="top" wrapText="1"/>
    </xf>
    <xf numFmtId="0" fontId="18" fillId="0" borderId="16" xfId="8" applyFont="1" applyBorder="1" applyAlignment="1">
      <alignment horizontal="center" vertical="center" wrapText="1"/>
    </xf>
    <xf numFmtId="0" fontId="18" fillId="0" borderId="18" xfId="8" applyFont="1" applyBorder="1" applyAlignment="1">
      <alignment horizontal="center" vertical="center" wrapText="1"/>
    </xf>
    <xf numFmtId="0" fontId="18" fillId="0" borderId="17" xfId="8" applyFont="1" applyBorder="1" applyAlignment="1">
      <alignment horizontal="center" vertical="center" wrapText="1"/>
    </xf>
    <xf numFmtId="0" fontId="6" fillId="32" borderId="26" xfId="21" applyFont="1" applyFill="1" applyBorder="1" applyAlignment="1">
      <alignment vertical="top"/>
    </xf>
    <xf numFmtId="0" fontId="6" fillId="32" borderId="20" xfId="21" applyFont="1" applyFill="1" applyBorder="1" applyAlignment="1">
      <alignment vertical="top"/>
    </xf>
    <xf numFmtId="0" fontId="6" fillId="9" borderId="21" xfId="8" applyFont="1" applyFill="1" applyBorder="1" applyAlignment="1">
      <alignment vertical="top"/>
    </xf>
    <xf numFmtId="0" fontId="6" fillId="9" borderId="38" xfId="8" applyFont="1" applyFill="1" applyBorder="1" applyAlignment="1">
      <alignment vertical="top"/>
    </xf>
    <xf numFmtId="0" fontId="6" fillId="0" borderId="22" xfId="8" applyFont="1" applyFill="1" applyBorder="1" applyAlignment="1">
      <alignment horizontal="left" vertical="top" wrapText="1"/>
    </xf>
    <xf numFmtId="0" fontId="6" fillId="0" borderId="26" xfId="8" applyFont="1" applyFill="1" applyBorder="1" applyAlignment="1">
      <alignment horizontal="left" vertical="top" wrapText="1"/>
    </xf>
    <xf numFmtId="0" fontId="6" fillId="4" borderId="21" xfId="21" applyFont="1" applyFill="1" applyBorder="1" applyAlignment="1">
      <alignment horizontal="left" vertical="top" wrapText="1"/>
    </xf>
    <xf numFmtId="0" fontId="6" fillId="29" borderId="22" xfId="8" applyFont="1" applyFill="1" applyBorder="1" applyAlignment="1">
      <alignment horizontal="left" vertical="top" wrapText="1"/>
    </xf>
    <xf numFmtId="0" fontId="6" fillId="29" borderId="26" xfId="8" applyFont="1" applyFill="1" applyBorder="1" applyAlignment="1">
      <alignment horizontal="left" vertical="top" wrapText="1"/>
    </xf>
    <xf numFmtId="0" fontId="6" fillId="29" borderId="19" xfId="8" applyFont="1" applyFill="1" applyBorder="1" applyAlignment="1">
      <alignment horizontal="left" vertical="top" wrapText="1"/>
    </xf>
    <xf numFmtId="0" fontId="6" fillId="0" borderId="38" xfId="7" applyFont="1" applyFill="1" applyBorder="1" applyAlignment="1">
      <alignment horizontal="left" vertical="top" wrapText="1"/>
    </xf>
    <xf numFmtId="0" fontId="6" fillId="0" borderId="41" xfId="7" applyFont="1" applyFill="1" applyBorder="1" applyAlignment="1">
      <alignment horizontal="left" vertical="top" wrapText="1"/>
    </xf>
    <xf numFmtId="0" fontId="6" fillId="0" borderId="24" xfId="7" applyFont="1" applyFill="1" applyBorder="1" applyAlignment="1">
      <alignment horizontal="left" vertical="top" wrapText="1"/>
    </xf>
    <xf numFmtId="0" fontId="6" fillId="4" borderId="38" xfId="21" applyFont="1" applyFill="1" applyBorder="1" applyAlignment="1">
      <alignment horizontal="left" vertical="top" wrapText="1"/>
    </xf>
    <xf numFmtId="0" fontId="6" fillId="4" borderId="41" xfId="21" applyFont="1" applyFill="1" applyBorder="1" applyAlignment="1">
      <alignment horizontal="left" vertical="top" wrapText="1"/>
    </xf>
    <xf numFmtId="0" fontId="6" fillId="4" borderId="24" xfId="21" applyFont="1" applyFill="1" applyBorder="1" applyAlignment="1">
      <alignment horizontal="left" vertical="top" wrapText="1"/>
    </xf>
    <xf numFmtId="0" fontId="18" fillId="5" borderId="16" xfId="7" applyFont="1" applyFill="1" applyBorder="1" applyAlignment="1">
      <alignment horizontal="center" vertical="top" wrapText="1"/>
    </xf>
    <xf numFmtId="0" fontId="18" fillId="5" borderId="43" xfId="7" applyFont="1" applyFill="1" applyBorder="1" applyAlignment="1">
      <alignment horizontal="center" vertical="top" wrapText="1"/>
    </xf>
    <xf numFmtId="0" fontId="18" fillId="29" borderId="16" xfId="8" applyFont="1" applyFill="1" applyBorder="1" applyAlignment="1">
      <alignment horizontal="center" vertical="top" wrapText="1"/>
    </xf>
    <xf numFmtId="0" fontId="18" fillId="29" borderId="18" xfId="8" applyFont="1" applyFill="1" applyBorder="1" applyAlignment="1">
      <alignment horizontal="center" vertical="top" wrapText="1"/>
    </xf>
    <xf numFmtId="0" fontId="6" fillId="0" borderId="46" xfId="7" applyFont="1" applyFill="1" applyBorder="1" applyAlignment="1">
      <alignment horizontal="left" vertical="top" wrapText="1"/>
    </xf>
    <xf numFmtId="0" fontId="6" fillId="0" borderId="47" xfId="7" applyFont="1" applyFill="1" applyBorder="1" applyAlignment="1">
      <alignment horizontal="left" vertical="top" wrapText="1"/>
    </xf>
    <xf numFmtId="0" fontId="6" fillId="0" borderId="48" xfId="7" applyFont="1" applyFill="1" applyBorder="1" applyAlignment="1">
      <alignment horizontal="left" vertical="top" wrapText="1"/>
    </xf>
    <xf numFmtId="0" fontId="6" fillId="0" borderId="19" xfId="8" applyFont="1" applyFill="1" applyBorder="1" applyAlignment="1">
      <alignment horizontal="left" vertical="top" wrapText="1"/>
    </xf>
    <xf numFmtId="0" fontId="6" fillId="0" borderId="16" xfId="8" applyFont="1" applyBorder="1" applyAlignment="1">
      <alignment horizontal="center" vertical="top"/>
    </xf>
    <xf numFmtId="0" fontId="6" fillId="0" borderId="18" xfId="8" applyFont="1" applyBorder="1" applyAlignment="1">
      <alignment horizontal="center" vertical="top"/>
    </xf>
    <xf numFmtId="0" fontId="6" fillId="10" borderId="10" xfId="8" applyFont="1" applyFill="1" applyBorder="1" applyAlignment="1">
      <alignment horizontal="left" vertical="top" wrapText="1"/>
    </xf>
    <xf numFmtId="0" fontId="6" fillId="10" borderId="40" xfId="8" applyFont="1" applyFill="1" applyBorder="1" applyAlignment="1">
      <alignment horizontal="left" vertical="top" wrapText="1"/>
    </xf>
    <xf numFmtId="0" fontId="6" fillId="10" borderId="23" xfId="8" applyFont="1" applyFill="1" applyBorder="1" applyAlignment="1">
      <alignment horizontal="left" vertical="top" wrapText="1"/>
    </xf>
    <xf numFmtId="0" fontId="6" fillId="10" borderId="16" xfId="8" applyFont="1" applyFill="1" applyBorder="1" applyAlignment="1">
      <alignment horizontal="left" vertical="top" wrapText="1"/>
    </xf>
    <xf numFmtId="0" fontId="6" fillId="10" borderId="17" xfId="8" applyFont="1" applyFill="1" applyBorder="1" applyAlignment="1">
      <alignment horizontal="left" vertical="top" wrapText="1"/>
    </xf>
    <xf numFmtId="0" fontId="6" fillId="10" borderId="18" xfId="8" applyFont="1" applyFill="1" applyBorder="1" applyAlignment="1">
      <alignment horizontal="left" vertical="top" wrapText="1"/>
    </xf>
    <xf numFmtId="0" fontId="6" fillId="4" borderId="17" xfId="21" applyFont="1" applyFill="1" applyBorder="1" applyAlignment="1">
      <alignment horizontal="left" vertical="top" wrapText="1"/>
    </xf>
    <xf numFmtId="0" fontId="6" fillId="0" borderId="16" xfId="21" applyFont="1" applyFill="1" applyBorder="1" applyAlignment="1">
      <alignment horizontal="left" vertical="top" wrapText="1"/>
    </xf>
    <xf numFmtId="0" fontId="6" fillId="0" borderId="17" xfId="21" applyFont="1" applyFill="1" applyBorder="1" applyAlignment="1">
      <alignment horizontal="left" vertical="top" wrapText="1"/>
    </xf>
    <xf numFmtId="0" fontId="6" fillId="0" borderId="18" xfId="21" applyFont="1" applyFill="1" applyBorder="1" applyAlignment="1">
      <alignment horizontal="left" vertical="top" wrapText="1"/>
    </xf>
    <xf numFmtId="0" fontId="6" fillId="0" borderId="16" xfId="8" applyFont="1" applyFill="1" applyBorder="1" applyAlignment="1">
      <alignment horizontal="center" vertical="top" wrapText="1"/>
    </xf>
    <xf numFmtId="0" fontId="6" fillId="0" borderId="17" xfId="8" applyFont="1" applyFill="1" applyBorder="1" applyAlignment="1">
      <alignment horizontal="center" vertical="top" wrapText="1"/>
    </xf>
    <xf numFmtId="0" fontId="6" fillId="10" borderId="9" xfId="7" applyFont="1" applyFill="1" applyBorder="1" applyAlignment="1">
      <alignment vertical="top" wrapText="1"/>
    </xf>
    <xf numFmtId="0" fontId="6" fillId="0" borderId="9" xfId="7" applyFont="1" applyFill="1" applyBorder="1" applyAlignment="1">
      <alignment horizontal="left" vertical="center" wrapText="1"/>
    </xf>
    <xf numFmtId="0" fontId="6" fillId="0" borderId="16" xfId="7" applyFont="1" applyBorder="1" applyAlignment="1">
      <alignment horizontal="center" vertical="top" wrapText="1"/>
    </xf>
    <xf numFmtId="0" fontId="6" fillId="0" borderId="17" xfId="7" applyFont="1" applyBorder="1" applyAlignment="1">
      <alignment horizontal="center" vertical="top" wrapText="1"/>
    </xf>
    <xf numFmtId="0" fontId="6" fillId="0" borderId="18" xfId="7" applyFont="1" applyBorder="1" applyAlignment="1">
      <alignment horizontal="center" vertical="top" wrapText="1"/>
    </xf>
    <xf numFmtId="0" fontId="6" fillId="0" borderId="18" xfId="8" applyFont="1" applyFill="1" applyBorder="1" applyAlignment="1">
      <alignment horizontal="center" vertical="top" wrapText="1"/>
    </xf>
    <xf numFmtId="0" fontId="6" fillId="4" borderId="16" xfId="21" applyFont="1" applyFill="1" applyBorder="1" applyAlignment="1">
      <alignment horizontal="center" vertical="top" wrapText="1"/>
    </xf>
    <xf numFmtId="0" fontId="6" fillId="4" borderId="17" xfId="21" applyFont="1" applyFill="1" applyBorder="1" applyAlignment="1">
      <alignment horizontal="center" vertical="top" wrapText="1"/>
    </xf>
    <xf numFmtId="0" fontId="6" fillId="4" borderId="18" xfId="21" applyFont="1" applyFill="1" applyBorder="1" applyAlignment="1">
      <alignment horizontal="center" vertical="top" wrapText="1"/>
    </xf>
    <xf numFmtId="0" fontId="6" fillId="0" borderId="9" xfId="8" applyFont="1" applyFill="1" applyBorder="1" applyAlignment="1">
      <alignment wrapText="1"/>
    </xf>
    <xf numFmtId="0" fontId="6" fillId="10" borderId="9" xfId="8" applyFont="1" applyFill="1" applyBorder="1" applyAlignment="1">
      <alignment vertical="top" wrapText="1"/>
    </xf>
    <xf numFmtId="0" fontId="14" fillId="5" borderId="9" xfId="8" applyFont="1" applyFill="1" applyBorder="1" applyAlignment="1">
      <alignment vertical="top" wrapText="1"/>
    </xf>
    <xf numFmtId="0" fontId="6" fillId="5" borderId="9" xfId="8" applyFont="1" applyFill="1" applyBorder="1" applyAlignment="1">
      <alignment vertical="top" wrapText="1"/>
    </xf>
    <xf numFmtId="0" fontId="6" fillId="4" borderId="9" xfId="21" applyFont="1" applyFill="1" applyBorder="1" applyAlignment="1">
      <alignment horizontal="left" vertical="top" wrapText="1"/>
    </xf>
    <xf numFmtId="0" fontId="18" fillId="8" borderId="9" xfId="8" applyFont="1" applyFill="1" applyBorder="1" applyAlignment="1">
      <alignment wrapText="1"/>
    </xf>
    <xf numFmtId="0" fontId="6" fillId="0" borderId="16" xfId="8" applyFont="1" applyFill="1" applyBorder="1" applyAlignment="1">
      <alignment vertical="top" wrapText="1"/>
    </xf>
    <xf numFmtId="0" fontId="6" fillId="0" borderId="17" xfId="8" applyFont="1" applyFill="1" applyBorder="1" applyAlignment="1">
      <alignment vertical="top" wrapText="1"/>
    </xf>
    <xf numFmtId="0" fontId="6" fillId="0" borderId="18" xfId="8" applyFont="1" applyFill="1" applyBorder="1" applyAlignment="1">
      <alignment vertical="top" wrapText="1"/>
    </xf>
    <xf numFmtId="0" fontId="18" fillId="0" borderId="9" xfId="8" applyFont="1" applyFill="1" applyBorder="1" applyAlignment="1">
      <alignment horizontal="left" vertical="top" wrapText="1"/>
    </xf>
    <xf numFmtId="0" fontId="18" fillId="8" borderId="9" xfId="8" applyFont="1" applyFill="1" applyBorder="1" applyAlignment="1">
      <alignment horizontal="left" vertical="top" wrapText="1"/>
    </xf>
    <xf numFmtId="0" fontId="7" fillId="0" borderId="22" xfId="0" applyFont="1" applyBorder="1" applyAlignment="1">
      <alignment horizontal="left" vertical="top"/>
    </xf>
    <xf numFmtId="0" fontId="7" fillId="0" borderId="26" xfId="0" applyFont="1" applyBorder="1" applyAlignment="1">
      <alignment horizontal="left" vertical="top"/>
    </xf>
    <xf numFmtId="0" fontId="7" fillId="0" borderId="19" xfId="0" applyFont="1" applyBorder="1" applyAlignment="1">
      <alignment horizontal="left" vertical="top"/>
    </xf>
    <xf numFmtId="0" fontId="18" fillId="0" borderId="22" xfId="8" applyFont="1" applyBorder="1" applyAlignment="1">
      <alignment horizontal="left" vertical="top"/>
    </xf>
    <xf numFmtId="0" fontId="18" fillId="0" borderId="26" xfId="8" applyFont="1" applyBorder="1" applyAlignment="1">
      <alignment horizontal="left" vertical="top"/>
    </xf>
    <xf numFmtId="0" fontId="18" fillId="0" borderId="19" xfId="8" applyFont="1" applyBorder="1" applyAlignment="1">
      <alignment horizontal="left" vertical="top"/>
    </xf>
    <xf numFmtId="0" fontId="6" fillId="9" borderId="16" xfId="8" applyFont="1" applyFill="1" applyBorder="1" applyAlignment="1">
      <alignment horizontal="center"/>
    </xf>
    <xf numFmtId="0" fontId="6" fillId="9" borderId="17" xfId="8" applyFont="1" applyFill="1" applyBorder="1" applyAlignment="1">
      <alignment horizontal="center"/>
    </xf>
    <xf numFmtId="0" fontId="6" fillId="9" borderId="18" xfId="8" applyFont="1" applyFill="1" applyBorder="1" applyAlignment="1">
      <alignment horizontal="center"/>
    </xf>
    <xf numFmtId="0" fontId="6" fillId="13" borderId="9" xfId="8" applyFont="1" applyFill="1" applyBorder="1" applyAlignment="1">
      <alignment horizontal="left" vertical="top" wrapText="1"/>
    </xf>
    <xf numFmtId="0" fontId="18" fillId="8" borderId="22" xfId="8" applyFont="1" applyFill="1" applyBorder="1" applyAlignment="1">
      <alignment horizontal="left" vertical="top" wrapText="1"/>
    </xf>
    <xf numFmtId="0" fontId="18" fillId="8" borderId="26" xfId="8" applyFont="1" applyFill="1" applyBorder="1" applyAlignment="1">
      <alignment horizontal="left" vertical="top" wrapText="1"/>
    </xf>
    <xf numFmtId="0" fontId="18" fillId="8" borderId="19" xfId="8" applyFont="1" applyFill="1" applyBorder="1" applyAlignment="1">
      <alignment horizontal="left" vertical="top" wrapText="1"/>
    </xf>
    <xf numFmtId="0" fontId="6" fillId="0" borderId="29" xfId="1" applyFont="1" applyBorder="1" applyAlignment="1">
      <alignment horizontal="left" vertical="center" wrapText="1"/>
    </xf>
    <xf numFmtId="0" fontId="6" fillId="0" borderId="45" xfId="1" applyFont="1" applyBorder="1" applyAlignment="1">
      <alignment horizontal="left" vertical="center" wrapText="1"/>
    </xf>
    <xf numFmtId="0" fontId="18" fillId="0" borderId="10" xfId="1" applyFont="1" applyFill="1" applyBorder="1" applyAlignment="1">
      <alignment horizontal="center" vertical="top" wrapText="1"/>
    </xf>
    <xf numFmtId="0" fontId="18" fillId="0" borderId="40" xfId="1" applyFont="1" applyFill="1" applyBorder="1" applyAlignment="1">
      <alignment horizontal="center" vertical="top" wrapText="1"/>
    </xf>
    <xf numFmtId="0" fontId="18" fillId="0" borderId="42" xfId="1" applyFont="1" applyFill="1" applyBorder="1" applyAlignment="1">
      <alignment horizontal="center" vertical="top" wrapText="1"/>
    </xf>
    <xf numFmtId="0" fontId="18" fillId="0" borderId="30" xfId="1" applyFont="1" applyFill="1" applyBorder="1" applyAlignment="1">
      <alignment horizontal="center" vertical="top" wrapText="1"/>
    </xf>
    <xf numFmtId="0" fontId="18" fillId="0" borderId="50" xfId="1" applyFont="1" applyFill="1" applyBorder="1" applyAlignment="1">
      <alignment horizontal="center" vertical="top" wrapText="1"/>
    </xf>
    <xf numFmtId="0" fontId="18" fillId="0" borderId="61" xfId="1" applyFont="1" applyBorder="1" applyAlignment="1">
      <alignment horizontal="left" vertical="center"/>
    </xf>
    <xf numFmtId="0" fontId="18" fillId="0" borderId="42" xfId="1" applyFont="1" applyBorder="1" applyAlignment="1">
      <alignment horizontal="left" vertical="center"/>
    </xf>
    <xf numFmtId="0" fontId="18" fillId="0" borderId="49" xfId="21" applyFont="1" applyBorder="1" applyAlignment="1">
      <alignment horizontal="left" vertical="center"/>
    </xf>
    <xf numFmtId="0" fontId="18" fillId="0" borderId="29" xfId="21" applyFont="1" applyBorder="1" applyAlignment="1">
      <alignment horizontal="left" vertical="center"/>
    </xf>
    <xf numFmtId="0" fontId="18" fillId="0" borderId="9" xfId="8" applyFont="1" applyBorder="1" applyAlignment="1">
      <alignment horizontal="center" vertical="top"/>
    </xf>
    <xf numFmtId="0" fontId="18" fillId="0" borderId="21" xfId="8" applyFont="1" applyBorder="1" applyAlignment="1">
      <alignment horizontal="center" vertical="top"/>
    </xf>
    <xf numFmtId="0" fontId="18" fillId="0" borderId="16" xfId="8" applyFont="1" applyFill="1" applyBorder="1" applyAlignment="1">
      <alignment horizontal="left" vertical="top" wrapText="1"/>
    </xf>
    <xf numFmtId="0" fontId="18" fillId="0" borderId="18" xfId="8" applyFont="1" applyFill="1" applyBorder="1" applyAlignment="1">
      <alignment horizontal="left" vertical="top" wrapText="1"/>
    </xf>
    <xf numFmtId="0" fontId="18" fillId="0" borderId="16" xfId="8" applyFont="1" applyFill="1" applyBorder="1" applyAlignment="1">
      <alignment horizontal="center" vertical="top" wrapText="1"/>
    </xf>
    <xf numFmtId="0" fontId="18" fillId="0" borderId="18" xfId="8" applyFont="1" applyFill="1" applyBorder="1" applyAlignment="1">
      <alignment horizontal="center" vertical="top" wrapText="1"/>
    </xf>
    <xf numFmtId="0" fontId="6" fillId="0" borderId="21" xfId="7" applyFont="1" applyFill="1" applyBorder="1" applyAlignment="1">
      <alignment horizontal="left" vertical="top" wrapText="1"/>
    </xf>
    <xf numFmtId="0" fontId="18" fillId="0" borderId="17" xfId="8" applyFont="1" applyBorder="1" applyAlignment="1">
      <alignment horizontal="center" vertical="top" wrapText="1"/>
    </xf>
    <xf numFmtId="0" fontId="18" fillId="0" borderId="18" xfId="8" applyFont="1" applyBorder="1" applyAlignment="1">
      <alignment horizontal="center" vertical="top" wrapText="1"/>
    </xf>
    <xf numFmtId="0" fontId="6" fillId="0" borderId="30" xfId="8" applyFont="1" applyFill="1" applyBorder="1" applyAlignment="1">
      <alignment horizontal="left" vertical="top" wrapText="1"/>
    </xf>
    <xf numFmtId="0" fontId="6" fillId="0" borderId="44" xfId="7" applyFont="1" applyFill="1" applyBorder="1" applyAlignment="1">
      <alignment horizontal="left" vertical="top" wrapText="1"/>
    </xf>
    <xf numFmtId="0" fontId="6" fillId="10" borderId="30" xfId="7" applyFont="1" applyFill="1" applyBorder="1" applyAlignment="1">
      <alignment horizontal="left" vertical="top" wrapText="1"/>
    </xf>
    <xf numFmtId="0" fontId="6" fillId="10" borderId="50" xfId="7" applyFont="1" applyFill="1" applyBorder="1" applyAlignment="1">
      <alignment horizontal="left" vertical="top" wrapText="1"/>
    </xf>
    <xf numFmtId="0" fontId="6" fillId="10" borderId="9" xfId="7" applyFont="1" applyFill="1" applyBorder="1" applyAlignment="1">
      <alignment horizontal="left" vertical="top" wrapText="1"/>
    </xf>
    <xf numFmtId="0" fontId="6" fillId="10" borderId="44" xfId="7" applyFont="1" applyFill="1" applyBorder="1" applyAlignment="1">
      <alignment horizontal="left" vertical="top" wrapText="1"/>
    </xf>
    <xf numFmtId="0" fontId="6" fillId="31" borderId="22" xfId="21" applyFont="1" applyFill="1" applyBorder="1" applyAlignment="1">
      <alignment horizontal="left" vertical="top"/>
    </xf>
    <xf numFmtId="0" fontId="6" fillId="31" borderId="26" xfId="21" applyFont="1" applyFill="1" applyBorder="1" applyAlignment="1">
      <alignment horizontal="left" vertical="top"/>
    </xf>
    <xf numFmtId="0" fontId="6" fillId="31" borderId="19" xfId="21" applyFont="1" applyFill="1" applyBorder="1" applyAlignment="1">
      <alignment horizontal="left" vertical="top"/>
    </xf>
    <xf numFmtId="0" fontId="18" fillId="8" borderId="22" xfId="7" applyFont="1" applyFill="1" applyBorder="1" applyAlignment="1">
      <alignment horizontal="center" vertical="top" wrapText="1"/>
    </xf>
    <xf numFmtId="0" fontId="18" fillId="8" borderId="26" xfId="7" applyFont="1" applyFill="1" applyBorder="1" applyAlignment="1">
      <alignment horizontal="center" vertical="top" wrapText="1"/>
    </xf>
    <xf numFmtId="0" fontId="18" fillId="8" borderId="19" xfId="7" applyFont="1" applyFill="1" applyBorder="1" applyAlignment="1">
      <alignment horizontal="center" vertical="top" wrapText="1"/>
    </xf>
    <xf numFmtId="0" fontId="6" fillId="0" borderId="16" xfId="7" applyFont="1" applyBorder="1" applyAlignment="1">
      <alignment horizontal="center" vertical="top"/>
    </xf>
    <xf numFmtId="0" fontId="6" fillId="0" borderId="43" xfId="7" applyFont="1" applyBorder="1" applyAlignment="1">
      <alignment horizontal="center" vertical="top"/>
    </xf>
    <xf numFmtId="0" fontId="18" fillId="29" borderId="17" xfId="8" applyFont="1" applyFill="1" applyBorder="1" applyAlignment="1">
      <alignment horizontal="center" vertical="top" wrapText="1"/>
    </xf>
    <xf numFmtId="0" fontId="6" fillId="5" borderId="10" xfId="8" applyFont="1" applyFill="1" applyBorder="1" applyAlignment="1">
      <alignment horizontal="center" vertical="top" wrapText="1"/>
    </xf>
    <xf numFmtId="0" fontId="6" fillId="5" borderId="40" xfId="8" applyFont="1" applyFill="1" applyBorder="1" applyAlignment="1">
      <alignment horizontal="center" vertical="top" wrapText="1"/>
    </xf>
    <xf numFmtId="0" fontId="6" fillId="5" borderId="23" xfId="8" applyFont="1" applyFill="1" applyBorder="1" applyAlignment="1">
      <alignment horizontal="center" vertical="top" wrapText="1"/>
    </xf>
    <xf numFmtId="0" fontId="6" fillId="0" borderId="16" xfId="21" applyFont="1" applyFill="1" applyBorder="1" applyAlignment="1">
      <alignment horizontal="center" vertical="top" wrapText="1"/>
    </xf>
    <xf numFmtId="0" fontId="6" fillId="0" borderId="17" xfId="21" applyFont="1" applyFill="1" applyBorder="1" applyAlignment="1">
      <alignment horizontal="center" vertical="top" wrapText="1"/>
    </xf>
    <xf numFmtId="0" fontId="6" fillId="0" borderId="18" xfId="21" applyFont="1" applyFill="1" applyBorder="1" applyAlignment="1">
      <alignment horizontal="center" vertical="top" wrapText="1"/>
    </xf>
    <xf numFmtId="0" fontId="5" fillId="0" borderId="30" xfId="1" applyFont="1" applyBorder="1" applyAlignment="1">
      <alignment horizontal="left" vertical="top" wrapText="1"/>
    </xf>
    <xf numFmtId="0" fontId="5" fillId="0" borderId="50" xfId="1" applyFont="1" applyBorder="1" applyAlignment="1">
      <alignment horizontal="left" vertical="top" wrapText="1"/>
    </xf>
    <xf numFmtId="0" fontId="5" fillId="0" borderId="30" xfId="1" applyFont="1" applyFill="1" applyBorder="1" applyAlignment="1">
      <alignment horizontal="left" vertical="top" wrapText="1"/>
    </xf>
    <xf numFmtId="0" fontId="5" fillId="0" borderId="50" xfId="1" applyFont="1" applyFill="1" applyBorder="1" applyAlignment="1">
      <alignment horizontal="left" vertical="top" wrapText="1"/>
    </xf>
    <xf numFmtId="0" fontId="5" fillId="10" borderId="30" xfId="7" applyFont="1" applyFill="1" applyBorder="1" applyAlignment="1">
      <alignment horizontal="left" vertical="top" wrapText="1"/>
    </xf>
    <xf numFmtId="0" fontId="18" fillId="16" borderId="4" xfId="8" applyFont="1" applyFill="1" applyBorder="1" applyAlignment="1">
      <alignment horizontal="center" vertical="top" wrapText="1"/>
    </xf>
    <xf numFmtId="0" fontId="18" fillId="16" borderId="5" xfId="8" applyFont="1" applyFill="1" applyBorder="1" applyAlignment="1">
      <alignment horizontal="center" vertical="top" wrapText="1"/>
    </xf>
    <xf numFmtId="0" fontId="18" fillId="0" borderId="49" xfId="0" applyFont="1" applyBorder="1" applyAlignment="1">
      <alignment horizontal="left" vertical="center"/>
    </xf>
    <xf numFmtId="0" fontId="18" fillId="0" borderId="29" xfId="0" applyFont="1" applyBorder="1" applyAlignment="1">
      <alignment horizontal="left" vertical="center"/>
    </xf>
    <xf numFmtId="0" fontId="6" fillId="9" borderId="38" xfId="8" applyFont="1" applyFill="1" applyBorder="1" applyAlignment="1">
      <alignment horizontal="center"/>
    </xf>
    <xf numFmtId="0" fontId="6" fillId="9" borderId="41" xfId="8" applyFont="1" applyFill="1" applyBorder="1" applyAlignment="1">
      <alignment horizontal="center"/>
    </xf>
    <xf numFmtId="0" fontId="6" fillId="9" borderId="24" xfId="8" applyFont="1" applyFill="1" applyBorder="1" applyAlignment="1">
      <alignment horizontal="center"/>
    </xf>
    <xf numFmtId="0" fontId="6" fillId="0" borderId="38" xfId="8" applyFont="1" applyFill="1" applyBorder="1" applyAlignment="1">
      <alignment horizontal="left" vertical="top" wrapText="1"/>
    </xf>
    <xf numFmtId="0" fontId="6" fillId="0" borderId="41" xfId="8" applyFont="1" applyFill="1" applyBorder="1" applyAlignment="1">
      <alignment horizontal="left" vertical="top" wrapText="1"/>
    </xf>
    <xf numFmtId="0" fontId="6" fillId="0" borderId="24" xfId="8" applyFont="1" applyFill="1" applyBorder="1" applyAlignment="1">
      <alignment horizontal="left" vertical="top" wrapText="1"/>
    </xf>
    <xf numFmtId="0" fontId="6" fillId="0" borderId="21" xfId="8" applyFont="1" applyFill="1" applyBorder="1" applyAlignment="1">
      <alignment horizontal="left" vertical="top" wrapText="1"/>
    </xf>
    <xf numFmtId="0" fontId="6" fillId="0" borderId="16" xfId="8" applyFont="1" applyBorder="1" applyAlignment="1">
      <alignment horizontal="center" vertical="center" wrapText="1"/>
    </xf>
    <xf numFmtId="0" fontId="6" fillId="0" borderId="18" xfId="8" applyFont="1" applyBorder="1" applyAlignment="1">
      <alignment horizontal="center" vertical="center" wrapText="1"/>
    </xf>
    <xf numFmtId="0" fontId="6" fillId="0" borderId="55" xfId="8" applyFont="1" applyFill="1" applyBorder="1" applyAlignment="1">
      <alignment horizontal="left" vertical="top" wrapText="1"/>
    </xf>
    <xf numFmtId="0" fontId="6" fillId="0" borderId="3" xfId="8" applyFont="1" applyFill="1" applyBorder="1" applyAlignment="1">
      <alignment horizontal="left" vertical="top" wrapText="1"/>
    </xf>
    <xf numFmtId="0" fontId="6" fillId="13" borderId="39" xfId="8" applyFont="1" applyFill="1" applyBorder="1" applyAlignment="1">
      <alignment horizontal="left" vertical="top" wrapText="1"/>
    </xf>
    <xf numFmtId="0" fontId="6" fillId="0" borderId="9" xfId="7" applyFont="1" applyFill="1" applyBorder="1" applyAlignment="1">
      <alignment horizontal="left" vertical="top" wrapText="1"/>
    </xf>
    <xf numFmtId="0" fontId="6" fillId="0" borderId="45" xfId="7" applyFont="1" applyFill="1" applyBorder="1" applyAlignment="1">
      <alignment horizontal="left" vertical="top" wrapText="1"/>
    </xf>
    <xf numFmtId="0" fontId="18" fillId="8" borderId="9" xfId="7" applyFont="1" applyFill="1" applyBorder="1" applyAlignment="1">
      <alignment horizontal="left" vertical="top" wrapText="1"/>
    </xf>
    <xf numFmtId="0" fontId="6" fillId="10" borderId="55" xfId="7" applyFont="1" applyFill="1" applyBorder="1" applyAlignment="1">
      <alignment horizontal="left" vertical="top" wrapText="1"/>
    </xf>
    <xf numFmtId="0" fontId="6" fillId="10" borderId="3" xfId="7" applyFont="1" applyFill="1" applyBorder="1" applyAlignment="1">
      <alignment horizontal="left" vertical="top" wrapText="1"/>
    </xf>
    <xf numFmtId="0" fontId="6" fillId="10" borderId="27" xfId="7" applyFont="1" applyFill="1" applyBorder="1" applyAlignment="1">
      <alignment horizontal="left" vertical="top" wrapText="1"/>
    </xf>
    <xf numFmtId="0" fontId="6" fillId="0" borderId="9" xfId="7" applyFont="1" applyBorder="1" applyAlignment="1">
      <alignment horizontal="left" vertical="top" wrapText="1"/>
    </xf>
    <xf numFmtId="0" fontId="6" fillId="0" borderId="16" xfId="7" applyFont="1" applyBorder="1" applyAlignment="1">
      <alignment horizontal="left" vertical="top" wrapText="1"/>
    </xf>
    <xf numFmtId="0" fontId="6" fillId="0" borderId="16" xfId="7" applyFont="1" applyBorder="1" applyAlignment="1">
      <alignment horizontal="center"/>
    </xf>
    <xf numFmtId="0" fontId="6" fillId="0" borderId="17" xfId="7" applyFont="1" applyBorder="1" applyAlignment="1">
      <alignment horizontal="center"/>
    </xf>
    <xf numFmtId="0" fontId="6" fillId="0" borderId="31" xfId="7" applyFont="1" applyFill="1" applyBorder="1" applyAlignment="1">
      <alignment horizontal="left" vertical="top" wrapText="1"/>
    </xf>
    <xf numFmtId="0" fontId="6" fillId="0" borderId="36" xfId="7" applyFont="1" applyFill="1" applyBorder="1" applyAlignment="1">
      <alignment horizontal="left" vertical="top" wrapText="1"/>
    </xf>
    <xf numFmtId="0" fontId="6" fillId="0" borderId="34" xfId="7" applyFont="1" applyFill="1" applyBorder="1" applyAlignment="1">
      <alignment horizontal="left" vertical="top" wrapText="1"/>
    </xf>
    <xf numFmtId="0" fontId="6" fillId="0" borderId="16" xfId="8" applyFont="1" applyBorder="1" applyAlignment="1">
      <alignment horizontal="center" vertical="center"/>
    </xf>
    <xf numFmtId="0" fontId="6" fillId="0" borderId="17" xfId="8" applyFont="1" applyBorder="1" applyAlignment="1">
      <alignment horizontal="center" vertical="center"/>
    </xf>
    <xf numFmtId="0" fontId="6" fillId="0" borderId="18" xfId="8" applyFont="1" applyBorder="1" applyAlignment="1">
      <alignment horizontal="center" vertical="center"/>
    </xf>
    <xf numFmtId="0" fontId="6" fillId="10" borderId="54" xfId="8" applyFont="1" applyFill="1" applyBorder="1" applyAlignment="1">
      <alignment horizontal="left" vertical="top" wrapText="1"/>
    </xf>
    <xf numFmtId="0" fontId="6" fillId="10" borderId="3" xfId="8" applyFont="1" applyFill="1" applyBorder="1" applyAlignment="1">
      <alignment horizontal="left" vertical="top" wrapText="1"/>
    </xf>
    <xf numFmtId="0" fontId="6" fillId="5" borderId="52" xfId="8" applyFont="1" applyFill="1" applyBorder="1" applyAlignment="1">
      <alignment horizontal="left" vertical="top" wrapText="1"/>
    </xf>
    <xf numFmtId="0" fontId="6" fillId="5" borderId="39" xfId="8" applyFont="1" applyFill="1" applyBorder="1" applyAlignment="1">
      <alignment horizontal="left" vertical="top" wrapText="1"/>
    </xf>
    <xf numFmtId="0" fontId="6" fillId="5" borderId="21" xfId="8" applyFont="1" applyFill="1" applyBorder="1" applyAlignment="1">
      <alignment horizontal="left" vertical="top" wrapText="1"/>
    </xf>
    <xf numFmtId="0" fontId="6" fillId="0" borderId="21" xfId="8" applyFont="1" applyFill="1" applyBorder="1" applyAlignment="1">
      <alignment vertical="top" wrapText="1"/>
    </xf>
    <xf numFmtId="0" fontId="6" fillId="25" borderId="38" xfId="8" applyFont="1" applyFill="1" applyBorder="1" applyAlignment="1">
      <alignment horizontal="center" vertical="top" wrapText="1"/>
    </xf>
    <xf numFmtId="0" fontId="6" fillId="25" borderId="41" xfId="8" applyFont="1" applyFill="1" applyBorder="1" applyAlignment="1">
      <alignment horizontal="center" vertical="top" wrapText="1"/>
    </xf>
    <xf numFmtId="0" fontId="6" fillId="25" borderId="24" xfId="8" applyFont="1" applyFill="1" applyBorder="1" applyAlignment="1">
      <alignment horizontal="center" vertical="top" wrapText="1"/>
    </xf>
    <xf numFmtId="0" fontId="5" fillId="0" borderId="30" xfId="7" applyFont="1" applyFill="1" applyBorder="1" applyAlignment="1">
      <alignment horizontal="left" vertical="top" wrapText="1"/>
    </xf>
    <xf numFmtId="0" fontId="5" fillId="0" borderId="50" xfId="7" applyFont="1" applyFill="1" applyBorder="1" applyAlignment="1">
      <alignment horizontal="left" vertical="top" wrapText="1"/>
    </xf>
    <xf numFmtId="0" fontId="6" fillId="0" borderId="4" xfId="7" applyFont="1" applyBorder="1" applyAlignment="1">
      <alignment horizontal="center"/>
    </xf>
    <xf numFmtId="0" fontId="6" fillId="0" borderId="5" xfId="7" applyFont="1" applyBorder="1" applyAlignment="1">
      <alignment horizontal="center"/>
    </xf>
    <xf numFmtId="0" fontId="6" fillId="0" borderId="38" xfId="8" applyFont="1" applyFill="1" applyBorder="1" applyAlignment="1">
      <alignment vertical="top" wrapText="1"/>
    </xf>
    <xf numFmtId="0" fontId="6" fillId="0" borderId="41" xfId="8" applyFont="1" applyFill="1" applyBorder="1" applyAlignment="1">
      <alignment vertical="top" wrapText="1"/>
    </xf>
    <xf numFmtId="0" fontId="6" fillId="0" borderId="24" xfId="8" applyFont="1" applyFill="1" applyBorder="1" applyAlignment="1">
      <alignment vertical="top" wrapText="1"/>
    </xf>
    <xf numFmtId="0" fontId="6" fillId="0" borderId="31" xfId="7" applyFont="1" applyFill="1" applyBorder="1" applyAlignment="1">
      <alignment horizontal="left" wrapText="1"/>
    </xf>
    <xf numFmtId="0" fontId="6" fillId="0" borderId="36" xfId="7" applyFont="1" applyFill="1" applyBorder="1" applyAlignment="1">
      <alignment horizontal="left" wrapText="1"/>
    </xf>
    <xf numFmtId="0" fontId="6" fillId="0" borderId="34" xfId="7" applyFont="1" applyFill="1" applyBorder="1" applyAlignment="1">
      <alignment horizontal="left" wrapText="1"/>
    </xf>
    <xf numFmtId="0" fontId="6" fillId="0" borderId="30" xfId="8" applyFont="1" applyFill="1" applyBorder="1" applyAlignment="1">
      <alignment vertical="top" wrapText="1"/>
    </xf>
    <xf numFmtId="0" fontId="6" fillId="0" borderId="10" xfId="8" applyFont="1" applyFill="1" applyBorder="1" applyAlignment="1">
      <alignment vertical="top" wrapText="1"/>
    </xf>
    <xf numFmtId="0" fontId="6" fillId="10" borderId="16" xfId="7" applyFont="1" applyFill="1" applyBorder="1" applyAlignment="1">
      <alignment vertical="top" wrapText="1"/>
    </xf>
    <xf numFmtId="0" fontId="6" fillId="0" borderId="9" xfId="8" applyFont="1" applyFill="1" applyBorder="1" applyAlignment="1">
      <alignment vertical="top" wrapText="1"/>
    </xf>
    <xf numFmtId="0" fontId="6" fillId="10" borderId="16" xfId="8" applyFont="1" applyFill="1" applyBorder="1" applyAlignment="1">
      <alignment vertical="top" wrapText="1"/>
    </xf>
    <xf numFmtId="0" fontId="6" fillId="0" borderId="16" xfId="8" applyFont="1" applyBorder="1" applyAlignment="1">
      <alignment horizontal="center"/>
    </xf>
    <xf numFmtId="0" fontId="6" fillId="0" borderId="17" xfId="8" applyFont="1" applyBorder="1" applyAlignment="1">
      <alignment horizontal="center"/>
    </xf>
    <xf numFmtId="0" fontId="18" fillId="8" borderId="22" xfId="8" applyFont="1" applyFill="1" applyBorder="1" applyAlignment="1">
      <alignment horizontal="center" wrapText="1"/>
    </xf>
    <xf numFmtId="0" fontId="18" fillId="8" borderId="26" xfId="8" applyFont="1" applyFill="1" applyBorder="1" applyAlignment="1">
      <alignment horizontal="center" wrapText="1"/>
    </xf>
    <xf numFmtId="0" fontId="18" fillId="8" borderId="19" xfId="8" applyFont="1" applyFill="1" applyBorder="1" applyAlignment="1">
      <alignment horizontal="center" wrapText="1"/>
    </xf>
    <xf numFmtId="0" fontId="6" fillId="10" borderId="30" xfId="8" applyFont="1" applyFill="1" applyBorder="1" applyAlignment="1">
      <alignment vertical="top" wrapText="1"/>
    </xf>
    <xf numFmtId="0" fontId="6" fillId="10" borderId="10" xfId="8" applyFont="1" applyFill="1" applyBorder="1" applyAlignment="1">
      <alignment vertical="top" wrapText="1"/>
    </xf>
    <xf numFmtId="0" fontId="18" fillId="0" borderId="56" xfId="0" applyFont="1" applyBorder="1" applyAlignment="1">
      <alignment horizontal="left"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20" xfId="8" applyFont="1" applyBorder="1" applyAlignment="1">
      <alignment horizontal="left" vertical="top"/>
    </xf>
    <xf numFmtId="0" fontId="6" fillId="5" borderId="30" xfId="8" applyFont="1" applyFill="1" applyBorder="1" applyAlignment="1">
      <alignment vertical="top" wrapText="1"/>
    </xf>
    <xf numFmtId="0" fontId="6" fillId="0" borderId="16" xfId="8" applyFont="1" applyBorder="1" applyAlignment="1">
      <alignment horizontal="center" wrapText="1"/>
    </xf>
    <xf numFmtId="0" fontId="6" fillId="0" borderId="18" xfId="8" applyFont="1" applyBorder="1" applyAlignment="1">
      <alignment horizontal="center" wrapText="1"/>
    </xf>
    <xf numFmtId="0" fontId="6" fillId="0" borderId="16" xfId="8" applyFont="1" applyFill="1" applyBorder="1" applyAlignment="1">
      <alignment wrapText="1"/>
    </xf>
    <xf numFmtId="0" fontId="6" fillId="0" borderId="18" xfId="8" applyFont="1" applyBorder="1" applyAlignment="1">
      <alignment horizontal="center"/>
    </xf>
    <xf numFmtId="0" fontId="18" fillId="8" borderId="22" xfId="7" applyFont="1" applyFill="1" applyBorder="1" applyAlignment="1">
      <alignment horizontal="center" wrapText="1"/>
    </xf>
    <xf numFmtId="0" fontId="18" fillId="8" borderId="26" xfId="7" applyFont="1" applyFill="1" applyBorder="1" applyAlignment="1">
      <alignment horizontal="center" wrapText="1"/>
    </xf>
    <xf numFmtId="0" fontId="6" fillId="0" borderId="22" xfId="8" applyFont="1" applyFill="1" applyBorder="1" applyAlignment="1">
      <alignment horizontal="left" wrapText="1"/>
    </xf>
    <xf numFmtId="0" fontId="6" fillId="0" borderId="26" xfId="8" applyFont="1" applyFill="1" applyBorder="1" applyAlignment="1">
      <alignment horizontal="left" wrapText="1"/>
    </xf>
    <xf numFmtId="0" fontId="6" fillId="0" borderId="19" xfId="8" applyFont="1" applyFill="1" applyBorder="1" applyAlignment="1">
      <alignment horizontal="left" wrapText="1"/>
    </xf>
    <xf numFmtId="0" fontId="6" fillId="0" borderId="21" xfId="7" applyFont="1" applyFill="1" applyBorder="1" applyAlignment="1">
      <alignment horizontal="left" wrapText="1"/>
    </xf>
    <xf numFmtId="0" fontId="6" fillId="0" borderId="9" xfId="7" applyFont="1" applyBorder="1" applyAlignment="1">
      <alignment horizontal="center"/>
    </xf>
    <xf numFmtId="0" fontId="6" fillId="0" borderId="44" xfId="7" applyFont="1" applyBorder="1" applyAlignment="1">
      <alignment horizontal="center"/>
    </xf>
    <xf numFmtId="0" fontId="6" fillId="0" borderId="38" xfId="7" applyFont="1" applyFill="1" applyBorder="1" applyAlignment="1">
      <alignment horizontal="center" vertical="top" wrapText="1"/>
    </xf>
    <xf numFmtId="0" fontId="6" fillId="0" borderId="24" xfId="7" applyFont="1" applyFill="1" applyBorder="1" applyAlignment="1">
      <alignment horizontal="center" vertical="top" wrapText="1"/>
    </xf>
    <xf numFmtId="0" fontId="6" fillId="0" borderId="38" xfId="8" applyFont="1" applyBorder="1" applyAlignment="1">
      <alignment horizontal="left" vertical="top" wrapText="1"/>
    </xf>
    <xf numFmtId="0" fontId="6" fillId="0" borderId="41" xfId="8" applyFont="1" applyBorder="1" applyAlignment="1">
      <alignment horizontal="left" vertical="top" wrapText="1"/>
    </xf>
    <xf numFmtId="0" fontId="6" fillId="0" borderId="24" xfId="8" applyFont="1" applyBorder="1" applyAlignment="1">
      <alignment horizontal="left" vertical="top" wrapText="1"/>
    </xf>
    <xf numFmtId="0" fontId="6" fillId="0" borderId="12" xfId="8" applyFont="1" applyFill="1" applyBorder="1" applyAlignment="1">
      <alignment horizontal="left" vertical="top" wrapText="1"/>
    </xf>
    <xf numFmtId="0" fontId="6" fillId="0" borderId="12" xfId="8" applyFont="1" applyFill="1" applyBorder="1" applyAlignment="1">
      <alignment vertical="top" wrapText="1"/>
    </xf>
    <xf numFmtId="0" fontId="6" fillId="10" borderId="12" xfId="8" applyFont="1" applyFill="1" applyBorder="1" applyAlignment="1">
      <alignment horizontal="left" vertical="top" wrapText="1"/>
    </xf>
    <xf numFmtId="0" fontId="6" fillId="10" borderId="11" xfId="8" applyFont="1" applyFill="1" applyBorder="1" applyAlignment="1">
      <alignment horizontal="left" vertical="top" wrapText="1"/>
    </xf>
    <xf numFmtId="0" fontId="6" fillId="0" borderId="30" xfId="1" applyFont="1" applyBorder="1" applyAlignment="1">
      <alignment horizontal="left" vertical="center" wrapText="1"/>
    </xf>
    <xf numFmtId="0" fontId="6" fillId="0" borderId="50" xfId="1" applyFont="1" applyBorder="1" applyAlignment="1">
      <alignment horizontal="left" vertical="center" wrapText="1"/>
    </xf>
    <xf numFmtId="0" fontId="6" fillId="10" borderId="15" xfId="8" applyFont="1" applyFill="1" applyBorder="1" applyAlignment="1">
      <alignment horizontal="left" vertical="top" wrapText="1"/>
    </xf>
    <xf numFmtId="0" fontId="6" fillId="0" borderId="4" xfId="1" applyFont="1" applyBorder="1" applyAlignment="1">
      <alignment horizontal="center"/>
    </xf>
    <xf numFmtId="0" fontId="6" fillId="0" borderId="5" xfId="1" applyFont="1" applyBorder="1" applyAlignment="1">
      <alignment horizontal="center"/>
    </xf>
    <xf numFmtId="0" fontId="18" fillId="8" borderId="9" xfId="7" applyFont="1" applyFill="1" applyBorder="1" applyAlignment="1">
      <alignment horizontal="center" vertical="center" wrapText="1"/>
    </xf>
    <xf numFmtId="0" fontId="6" fillId="0" borderId="9" xfId="7" applyFont="1" applyFill="1" applyBorder="1" applyAlignment="1">
      <alignment vertical="top" wrapText="1"/>
    </xf>
    <xf numFmtId="0" fontId="18" fillId="19" borderId="9" xfId="1" applyFont="1" applyFill="1" applyBorder="1" applyAlignment="1">
      <alignment horizontal="center" vertical="center" wrapText="1"/>
    </xf>
    <xf numFmtId="0" fontId="18" fillId="0" borderId="9" xfId="7" applyFont="1" applyBorder="1" applyAlignment="1">
      <alignment horizontal="center" vertical="center"/>
    </xf>
    <xf numFmtId="0" fontId="18" fillId="0" borderId="9" xfId="0" applyFont="1" applyBorder="1" applyAlignment="1">
      <alignment horizontal="left" vertical="top"/>
    </xf>
    <xf numFmtId="0" fontId="6" fillId="0" borderId="9" xfId="1" applyFont="1" applyFill="1" applyBorder="1" applyAlignment="1">
      <alignment horizontal="left" vertical="top" wrapText="1"/>
    </xf>
    <xf numFmtId="0" fontId="6" fillId="0" borderId="9" xfId="1" applyFont="1" applyBorder="1" applyAlignment="1">
      <alignment horizontal="left" vertical="center" wrapText="1"/>
    </xf>
    <xf numFmtId="0" fontId="6" fillId="8" borderId="9" xfId="7" applyFont="1" applyFill="1" applyBorder="1" applyAlignment="1">
      <alignment horizontal="left" vertical="top" wrapText="1"/>
    </xf>
    <xf numFmtId="0" fontId="6" fillId="10" borderId="16" xfId="7" applyFont="1" applyFill="1" applyBorder="1" applyAlignment="1">
      <alignment horizontal="left" vertical="top" wrapText="1"/>
    </xf>
    <xf numFmtId="0" fontId="6" fillId="10" borderId="17" xfId="7" applyFont="1" applyFill="1" applyBorder="1" applyAlignment="1">
      <alignment horizontal="left" vertical="top" wrapText="1"/>
    </xf>
    <xf numFmtId="0" fontId="6" fillId="10" borderId="18" xfId="7" applyFont="1" applyFill="1" applyBorder="1" applyAlignment="1">
      <alignment horizontal="left" vertical="top" wrapText="1"/>
    </xf>
    <xf numFmtId="0" fontId="6" fillId="10" borderId="31" xfId="7" applyFont="1" applyFill="1" applyBorder="1" applyAlignment="1">
      <alignment horizontal="left" vertical="top" wrapText="1"/>
    </xf>
    <xf numFmtId="0" fontId="6" fillId="10" borderId="32" xfId="7" applyFont="1" applyFill="1" applyBorder="1" applyAlignment="1">
      <alignment horizontal="left" vertical="top" wrapText="1"/>
    </xf>
    <xf numFmtId="0" fontId="6" fillId="10" borderId="33" xfId="7" applyFont="1" applyFill="1" applyBorder="1" applyAlignment="1">
      <alignment horizontal="left" vertical="top" wrapText="1"/>
    </xf>
    <xf numFmtId="0" fontId="18" fillId="19" borderId="9" xfId="1" applyFont="1" applyFill="1" applyBorder="1" applyAlignment="1">
      <alignment horizontal="center" vertical="top" wrapText="1"/>
    </xf>
    <xf numFmtId="0" fontId="6" fillId="0" borderId="16" xfId="0" applyFont="1" applyBorder="1" applyAlignment="1">
      <alignment horizontal="left" vertical="top" wrapText="1"/>
    </xf>
    <xf numFmtId="0" fontId="6" fillId="0" borderId="18" xfId="0" applyFont="1" applyBorder="1" applyAlignment="1">
      <alignment horizontal="left" vertical="top" wrapText="1"/>
    </xf>
    <xf numFmtId="0" fontId="6" fillId="0" borderId="16" xfId="7" applyFont="1" applyFill="1" applyBorder="1" applyAlignment="1">
      <alignment vertical="top" wrapText="1"/>
    </xf>
    <xf numFmtId="0" fontId="6" fillId="0" borderId="17" xfId="7" applyFont="1" applyFill="1" applyBorder="1" applyAlignment="1">
      <alignment vertical="top" wrapText="1"/>
    </xf>
    <xf numFmtId="0" fontId="6" fillId="0" borderId="18" xfId="7" applyFont="1" applyFill="1" applyBorder="1" applyAlignment="1">
      <alignment vertical="top" wrapText="1"/>
    </xf>
    <xf numFmtId="0" fontId="18" fillId="0" borderId="16" xfId="0" applyFont="1" applyBorder="1" applyAlignment="1">
      <alignment horizontal="left" vertical="top"/>
    </xf>
    <xf numFmtId="0" fontId="18" fillId="0" borderId="18" xfId="0" applyFont="1" applyBorder="1" applyAlignment="1">
      <alignment horizontal="left" vertical="top"/>
    </xf>
    <xf numFmtId="0" fontId="18" fillId="0" borderId="9" xfId="7" applyFont="1" applyBorder="1" applyAlignment="1">
      <alignment horizontal="center" vertical="top"/>
    </xf>
  </cellXfs>
  <cellStyles count="24">
    <cellStyle name="Comma" xfId="19" builtinId="3"/>
    <cellStyle name="Comma 2" xfId="2"/>
    <cellStyle name="Comma 2 2" xfId="10"/>
    <cellStyle name="Comma 3" xfId="18"/>
    <cellStyle name="Comma 4" xfId="20"/>
    <cellStyle name="Comma 4 2" xfId="22"/>
    <cellStyle name="Currency 2" xfId="3"/>
    <cellStyle name="Currency 2 2" xfId="11"/>
    <cellStyle name="Excel Built-in Comma" xfId="12"/>
    <cellStyle name="Excel Built-in Currency" xfId="13"/>
    <cellStyle name="Heading" xfId="14"/>
    <cellStyle name="Heading1" xfId="15"/>
    <cellStyle name="Normal" xfId="0" builtinId="0"/>
    <cellStyle name="Normal 2" xfId="1"/>
    <cellStyle name="Normal 2 2" xfId="5"/>
    <cellStyle name="Normal 2 2 2" xfId="9"/>
    <cellStyle name="Normal 2 3" xfId="7"/>
    <cellStyle name="Normal 3" xfId="8"/>
    <cellStyle name="Normal 4" xfId="21"/>
    <cellStyle name="Percent" xfId="23" builtinId="5"/>
    <cellStyle name="Percent 2" xfId="4"/>
    <cellStyle name="Result" xfId="16"/>
    <cellStyle name="Result2" xfId="17"/>
    <cellStyle name="Vírgula 2" xfId="6"/>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1964531</xdr:colOff>
      <xdr:row>2</xdr:row>
      <xdr:rowOff>116417</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64531" cy="449792"/>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2047875</xdr:colOff>
      <xdr:row>2</xdr:row>
      <xdr:rowOff>107156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47875" cy="440531"/>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1894975</xdr:colOff>
      <xdr:row>2</xdr:row>
      <xdr:rowOff>150395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894974" cy="471237"/>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1682750</xdr:colOff>
      <xdr:row>2</xdr:row>
      <xdr:rowOff>47625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82750" cy="3651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2065421</xdr:colOff>
      <xdr:row>3</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5421" cy="48126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1927860</xdr:colOff>
      <xdr:row>2</xdr:row>
      <xdr:rowOff>127000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46228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2111141</xdr:colOff>
      <xdr:row>3</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5421" cy="50292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2063750</xdr:colOff>
      <xdr:row>3</xdr:row>
      <xdr:rowOff>21167</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3750" cy="49741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1619250</xdr:colOff>
      <xdr:row>1</xdr:row>
      <xdr:rowOff>156482</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19250" cy="34698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2228850</xdr:colOff>
      <xdr:row>3</xdr:row>
      <xdr:rowOff>78581</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28850" cy="564356"/>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2533650</xdr:colOff>
      <xdr:row>3</xdr:row>
      <xdr:rowOff>76200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33650" cy="5619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1905000</xdr:colOff>
      <xdr:row>2</xdr:row>
      <xdr:rowOff>127000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4445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1371600</xdr:colOff>
      <xdr:row>1</xdr:row>
      <xdr:rowOff>136922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1600" cy="29884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AppData/Local/Microsoft/Windows/Temporary%20Internet%20Files/Content.Outlook/0MNZ8009/DVD_MT_GBISSAU_2011/DVD-MT_GUIN&#201;E-BISSAU_(NATIONAL)_05_03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AppData/Local/Microsoft/Windows/Temporary%20Internet%20Files/Content.Outlook/0MNZ8009/BASE%20DE%20DONN&#201;E%20PEV_PAYS_GUIN&#201;-BISSAU_2010/SMT_PEV_PAYS_GUIN&#201;E_BISSAU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Prog_data"/>
      <sheetName val="vaccinations"/>
      <sheetName val="logistics"/>
      <sheetName val="surveillance"/>
      <sheetName val="stock_district"/>
      <sheetName val="Rpt_monthly"/>
      <sheetName val="Compl_Prompt"/>
      <sheetName val="Indicators"/>
      <sheetName val="RED"/>
      <sheetName val="CAT"/>
      <sheetName val="Class"/>
      <sheetName val="Couv_cum"/>
      <sheetName val="Vac_cum"/>
      <sheetName val="Grf_performances"/>
      <sheetName val="Grf_dispo"/>
      <sheetName val="Temperatures"/>
      <sheetName val="Stocks"/>
      <sheetName val="Supply"/>
      <sheetName val="Bundling"/>
      <sheetName val="Utilisation"/>
      <sheetName val="Wastage"/>
      <sheetName val="Qte_issued"/>
      <sheetName val="VVM"/>
      <sheetName val="Expiry"/>
      <sheetName val="Translation"/>
      <sheetName val="Country_data"/>
    </sheetNames>
    <sheetDataSet>
      <sheetData sheetId="0">
        <row r="9">
          <cell r="C9" t="str">
            <v>BAFATA</v>
          </cell>
        </row>
      </sheetData>
      <sheetData sheetId="1"/>
      <sheetData sheetId="2">
        <row r="9">
          <cell r="C9" t="str">
            <v>BAFATA</v>
          </cell>
        </row>
        <row r="10">
          <cell r="C10" t="str">
            <v>BAMBADINCA</v>
          </cell>
        </row>
        <row r="11">
          <cell r="C11" t="str">
            <v>CAMBADJU</v>
          </cell>
        </row>
        <row r="12">
          <cell r="C12" t="str">
            <v>CONTUBOEL</v>
          </cell>
        </row>
        <row r="13">
          <cell r="C13" t="str">
            <v>COSSÉ</v>
          </cell>
        </row>
        <row r="14">
          <cell r="C14" t="str">
            <v>FAJONQUITO</v>
          </cell>
        </row>
        <row r="15">
          <cell r="C15" t="str">
            <v>GÃ-CARNÊS</v>
          </cell>
        </row>
        <row r="16">
          <cell r="C16" t="str">
            <v>GÃ-GAMAMUDO</v>
          </cell>
        </row>
        <row r="17">
          <cell r="C17" t="str">
            <v>GÃ-TURÉ</v>
          </cell>
        </row>
        <row r="18">
          <cell r="C18" t="str">
            <v>GEBA</v>
          </cell>
        </row>
        <row r="19">
          <cell r="C19" t="str">
            <v>SARE-BACAR</v>
          </cell>
        </row>
        <row r="20">
          <cell r="C20" t="str">
            <v>TANTAM COSSÉ</v>
          </cell>
        </row>
        <row r="21">
          <cell r="C21" t="str">
            <v>TENDINTO</v>
          </cell>
        </row>
        <row r="22">
          <cell r="C22" t="str">
            <v>XITOLE</v>
          </cell>
        </row>
        <row r="24">
          <cell r="C24" t="str">
            <v>Bubaque</v>
          </cell>
        </row>
        <row r="25">
          <cell r="C25" t="str">
            <v>Canhabaque</v>
          </cell>
        </row>
        <row r="26">
          <cell r="C26" t="str">
            <v>Soga</v>
          </cell>
        </row>
        <row r="27">
          <cell r="C27" t="str">
            <v>Orango zinho</v>
          </cell>
        </row>
        <row r="28">
          <cell r="C28" t="str">
            <v>Canogo</v>
          </cell>
        </row>
        <row r="29">
          <cell r="C29" t="str">
            <v>Orango Grande</v>
          </cell>
        </row>
        <row r="30">
          <cell r="C30" t="str">
            <v>Uno</v>
          </cell>
        </row>
        <row r="31">
          <cell r="C31" t="str">
            <v>Uracane</v>
          </cell>
        </row>
        <row r="32">
          <cell r="C32" t="str">
            <v>Onhocomo</v>
          </cell>
        </row>
        <row r="33">
          <cell r="C33" t="str">
            <v>Caravela</v>
          </cell>
        </row>
        <row r="34">
          <cell r="C34" t="str">
            <v>Formosa</v>
          </cell>
        </row>
        <row r="36">
          <cell r="C36" t="str">
            <v>PRABIS</v>
          </cell>
        </row>
        <row r="37">
          <cell r="C37" t="str">
            <v>BIJIMITA</v>
          </cell>
        </row>
        <row r="38">
          <cell r="C38" t="str">
            <v>CUMURA</v>
          </cell>
        </row>
        <row r="39">
          <cell r="C39" t="str">
            <v>DORSE</v>
          </cell>
        </row>
        <row r="40">
          <cell r="C40" t="str">
            <v>ILONDE</v>
          </cell>
        </row>
        <row r="41">
          <cell r="C41" t="str">
            <v>ONDAME</v>
          </cell>
        </row>
        <row r="42">
          <cell r="C42" t="str">
            <v>QUINHAMEL</v>
          </cell>
        </row>
        <row r="43">
          <cell r="C43" t="str">
            <v>SAFIM</v>
          </cell>
        </row>
        <row r="45">
          <cell r="C45" t="str">
            <v>BOLAMA</v>
          </cell>
        </row>
        <row r="46">
          <cell r="C46" t="str">
            <v xml:space="preserve">SÃO-JOÃO </v>
          </cell>
        </row>
        <row r="47">
          <cell r="C47" t="str">
            <v>ILHA DAS GALINHAS</v>
          </cell>
        </row>
        <row r="49">
          <cell r="C49" t="str">
            <v>Canchungo</v>
          </cell>
        </row>
        <row r="50">
          <cell r="C50" t="str">
            <v>Bará</v>
          </cell>
        </row>
        <row r="51">
          <cell r="C51" t="str">
            <v>Barro</v>
          </cell>
        </row>
        <row r="52">
          <cell r="C52" t="str">
            <v>Batucar</v>
          </cell>
        </row>
        <row r="53">
          <cell r="C53" t="str">
            <v>Begene</v>
          </cell>
        </row>
        <row r="54">
          <cell r="C54" t="str">
            <v>Bula/Có</v>
          </cell>
        </row>
        <row r="55">
          <cell r="C55" t="str">
            <v>Cacheu</v>
          </cell>
        </row>
        <row r="56">
          <cell r="C56" t="str">
            <v>Caió</v>
          </cell>
        </row>
        <row r="57">
          <cell r="C57" t="str">
            <v>Calequisse</v>
          </cell>
        </row>
        <row r="58">
          <cell r="C58" t="str">
            <v>Carenque</v>
          </cell>
        </row>
        <row r="59">
          <cell r="C59" t="str">
            <v>Ingoré</v>
          </cell>
        </row>
        <row r="60">
          <cell r="C60" t="str">
            <v>Jeta</v>
          </cell>
        </row>
        <row r="61">
          <cell r="C61" t="str">
            <v>Pecixe</v>
          </cell>
        </row>
        <row r="62">
          <cell r="C62" t="str">
            <v>Pelundo</v>
          </cell>
        </row>
        <row r="63">
          <cell r="C63" t="str">
            <v>S.Domingos</v>
          </cell>
        </row>
        <row r="64">
          <cell r="C64" t="str">
            <v>Sedengal</v>
          </cell>
        </row>
        <row r="65">
          <cell r="C65" t="str">
            <v>Suzana</v>
          </cell>
        </row>
        <row r="66">
          <cell r="C66" t="str">
            <v>Varela</v>
          </cell>
        </row>
        <row r="68">
          <cell r="C68" t="str">
            <v>BRANDÃO</v>
          </cell>
        </row>
        <row r="69">
          <cell r="C69" t="str">
            <v>BUBA</v>
          </cell>
        </row>
        <row r="70">
          <cell r="C70" t="str">
            <v>DAR-ES-SALAM</v>
          </cell>
        </row>
        <row r="71">
          <cell r="C71" t="str">
            <v>EMPADA</v>
          </cell>
        </row>
        <row r="72">
          <cell r="C72" t="str">
            <v>FULACUNDA</v>
          </cell>
        </row>
        <row r="73">
          <cell r="C73" t="str">
            <v>TITE</v>
          </cell>
        </row>
        <row r="75">
          <cell r="C75" t="str">
            <v>BAJOCUNDA</v>
          </cell>
        </row>
        <row r="76">
          <cell r="C76" t="str">
            <v>BELI</v>
          </cell>
        </row>
        <row r="77">
          <cell r="C77" t="str">
            <v>BURUNTUMA</v>
          </cell>
        </row>
        <row r="78">
          <cell r="C78" t="str">
            <v>CANJADUDE</v>
          </cell>
        </row>
        <row r="79">
          <cell r="C79" t="str">
            <v>CANJUFA</v>
          </cell>
        </row>
        <row r="80">
          <cell r="C80" t="str">
            <v>CANQUELIFA</v>
          </cell>
        </row>
        <row r="81">
          <cell r="C81" t="str">
            <v>CANSISSE</v>
          </cell>
        </row>
        <row r="82">
          <cell r="C82" t="str">
            <v xml:space="preserve">DANDUM </v>
          </cell>
        </row>
        <row r="83">
          <cell r="C83" t="str">
            <v>DARA</v>
          </cell>
        </row>
        <row r="84">
          <cell r="C84" t="str">
            <v>FASSE</v>
          </cell>
        </row>
        <row r="85">
          <cell r="C85" t="str">
            <v>GABU</v>
          </cell>
        </row>
        <row r="86">
          <cell r="C86" t="str">
            <v>LUGADJOL</v>
          </cell>
        </row>
        <row r="87">
          <cell r="C87" t="str">
            <v>MAFANCO</v>
          </cell>
        </row>
        <row r="88">
          <cell r="C88" t="str">
            <v>MANSADJAM</v>
          </cell>
        </row>
        <row r="89">
          <cell r="C89" t="str">
            <v>PAUNCA</v>
          </cell>
        </row>
        <row r="90">
          <cell r="C90" t="str">
            <v>PIRADA</v>
          </cell>
        </row>
        <row r="91">
          <cell r="C91" t="str">
            <v>PITCHE</v>
          </cell>
        </row>
        <row r="92">
          <cell r="C92" t="str">
            <v>SONACO</v>
          </cell>
        </row>
        <row r="93">
          <cell r="C93" t="str">
            <v>TUMANA</v>
          </cell>
        </row>
        <row r="95">
          <cell r="C95" t="str">
            <v>BINAR</v>
          </cell>
        </row>
        <row r="96">
          <cell r="C96" t="str">
            <v>BISSORA</v>
          </cell>
        </row>
        <row r="97">
          <cell r="C97" t="str">
            <v>ENCHEIA</v>
          </cell>
        </row>
        <row r="98">
          <cell r="C98" t="str">
            <v>GÃ-MAMUDO</v>
          </cell>
        </row>
        <row r="99">
          <cell r="C99" t="str">
            <v>MANSABA</v>
          </cell>
        </row>
        <row r="100">
          <cell r="C100" t="str">
            <v>MANSOA</v>
          </cell>
        </row>
        <row r="101">
          <cell r="C101" t="str">
            <v>MORES</v>
          </cell>
        </row>
        <row r="102">
          <cell r="C102" t="str">
            <v>NHACRA</v>
          </cell>
        </row>
        <row r="103">
          <cell r="C103" t="str">
            <v>OLOSSATO</v>
          </cell>
        </row>
        <row r="104">
          <cell r="C104" t="str">
            <v>PORTUGOL</v>
          </cell>
        </row>
        <row r="106">
          <cell r="C106" t="str">
            <v>BINTA</v>
          </cell>
        </row>
        <row r="107">
          <cell r="C107" t="str">
            <v>CANDJAMBARI</v>
          </cell>
        </row>
        <row r="108">
          <cell r="C108" t="str">
            <v>CUNTIMA</v>
          </cell>
        </row>
        <row r="109">
          <cell r="C109" t="str">
            <v>FARIM</v>
          </cell>
        </row>
        <row r="110">
          <cell r="C110" t="str">
            <v>GUIDAGE</v>
          </cell>
        </row>
        <row r="112">
          <cell r="C112" t="str">
            <v>BEDANDA</v>
          </cell>
        </row>
        <row r="113">
          <cell r="C113" t="str">
            <v>CACINE</v>
          </cell>
        </row>
        <row r="114">
          <cell r="C114" t="str">
            <v>CALAQUE</v>
          </cell>
        </row>
        <row r="115">
          <cell r="C115" t="str">
            <v>CATIO</v>
          </cell>
        </row>
        <row r="116">
          <cell r="C116" t="str">
            <v>KOMO</v>
          </cell>
        </row>
        <row r="117">
          <cell r="C117" t="str">
            <v>QUEBO</v>
          </cell>
        </row>
        <row r="118">
          <cell r="C118" t="str">
            <v>SANCONHA</v>
          </cell>
        </row>
        <row r="119">
          <cell r="C119" t="str">
            <v>TIMBO</v>
          </cell>
        </row>
        <row r="121">
          <cell r="C121" t="str">
            <v>AJUDA</v>
          </cell>
        </row>
        <row r="122">
          <cell r="C122" t="str">
            <v>ANTULA</v>
          </cell>
        </row>
        <row r="123">
          <cell r="C123" t="str">
            <v>B. MILITAR</v>
          </cell>
        </row>
        <row r="124">
          <cell r="C124" t="str">
            <v>BANDIM</v>
          </cell>
        </row>
        <row r="125">
          <cell r="C125" t="str">
            <v>BELEM</v>
          </cell>
        </row>
        <row r="126">
          <cell r="C126" t="str">
            <v>CMI</v>
          </cell>
        </row>
        <row r="127">
          <cell r="C127" t="str">
            <v>CUNTUM</v>
          </cell>
        </row>
        <row r="128">
          <cell r="C128" t="str">
            <v>LUANDA</v>
          </cell>
        </row>
        <row r="129">
          <cell r="C129" t="str">
            <v>MISSIRA</v>
          </cell>
        </row>
        <row r="130">
          <cell r="C130" t="str">
            <v>PEFINE</v>
          </cell>
        </row>
        <row r="131">
          <cell r="C131" t="str">
            <v>PLACK II</v>
          </cell>
        </row>
        <row r="132">
          <cell r="C132" t="str">
            <v>QUELELE</v>
          </cell>
        </row>
        <row r="133">
          <cell r="C133" t="str">
            <v>SINTRA NEMA</v>
          </cell>
        </row>
        <row r="134">
          <cell r="C134" t="str">
            <v>SANTA LUZIA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prog"/>
      <sheetName val="abonnes"/>
      <sheetName val="prevision"/>
      <sheetName val="intrants"/>
      <sheetName val="Entrees_Vaccins"/>
      <sheetName val="Entrees_Materiels"/>
      <sheetName val="Sorties_Vaccins"/>
      <sheetName val="Sorties_Materiels"/>
      <sheetName val="BL_Vaccins"/>
      <sheetName val="BL_Cons"/>
      <sheetName val="Temp_Stockage"/>
      <sheetName val="Lots_Vaccins"/>
      <sheetName val="Lots_Materiels"/>
      <sheetName val="Rpt_grl"/>
      <sheetName val="Rpt_gestion"/>
      <sheetName val="Origine"/>
      <sheetName val="distribution"/>
      <sheetName val="dispo_stocks"/>
      <sheetName val="Grf_Stocks"/>
      <sheetName val="Grf_Dispo"/>
      <sheetName val="Capacité_Stockage"/>
      <sheetName val="Niveau_Stocks"/>
    </sheetNames>
    <sheetDataSet>
      <sheetData sheetId="0">
        <row r="65">
          <cell r="F65" t="str">
            <v>BCG</v>
          </cell>
        </row>
      </sheetData>
      <sheetData sheetId="1">
        <row r="65">
          <cell r="F65" t="str">
            <v>BCG</v>
          </cell>
        </row>
        <row r="66">
          <cell r="F66" t="str">
            <v>VPO</v>
          </cell>
        </row>
        <row r="67">
          <cell r="F67" t="str">
            <v>DTC</v>
          </cell>
        </row>
        <row r="68">
          <cell r="F68" t="str">
            <v>VAT</v>
          </cell>
        </row>
        <row r="69">
          <cell r="F69" t="str">
            <v>VAR</v>
          </cell>
        </row>
        <row r="70">
          <cell r="F70" t="str">
            <v>VAA</v>
          </cell>
        </row>
        <row r="71">
          <cell r="F71" t="str">
            <v>DTC-HepB</v>
          </cell>
        </row>
        <row r="72">
          <cell r="F72" t="str">
            <v>HepB</v>
          </cell>
        </row>
        <row r="73">
          <cell r="F73" t="str">
            <v>DTC-HepB-Hib</v>
          </cell>
        </row>
        <row r="74">
          <cell r="F74" t="str">
            <v>DTC-HepB+Hib</v>
          </cell>
        </row>
        <row r="75">
          <cell r="F75" t="str">
            <v>Hib_lyo</v>
          </cell>
        </row>
        <row r="76">
          <cell r="F76" t="str">
            <v>ROR</v>
          </cell>
        </row>
        <row r="77">
          <cell r="F77" t="str">
            <v>Typhim</v>
          </cell>
        </row>
        <row r="78">
          <cell r="F78" t="str">
            <v>VAM_AC</v>
          </cell>
        </row>
        <row r="79">
          <cell r="F79" t="str">
            <v>VAM_W135</v>
          </cell>
        </row>
        <row r="80">
          <cell r="F80" t="str">
            <v>mVPO1</v>
          </cell>
        </row>
        <row r="81">
          <cell r="F81" t="str">
            <v>mVPO3</v>
          </cell>
        </row>
        <row r="82">
          <cell r="F82" t="str">
            <v>VA_Rabic</v>
          </cell>
        </row>
        <row r="87">
          <cell r="F87" t="str">
            <v>dil_bcg</v>
          </cell>
        </row>
        <row r="88">
          <cell r="F88" t="str">
            <v>dil_var</v>
          </cell>
        </row>
        <row r="89">
          <cell r="F89" t="str">
            <v>dil_vaa</v>
          </cell>
        </row>
        <row r="90">
          <cell r="F90" t="str">
            <v>dil_vam_ac</v>
          </cell>
        </row>
        <row r="91">
          <cell r="F91" t="str">
            <v>dil_ror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6"/>
  <sheetViews>
    <sheetView tabSelected="1" zoomScaleNormal="100" zoomScaleSheetLayoutView="80" zoomScalePageLayoutView="150" workbookViewId="0"/>
  </sheetViews>
  <sheetFormatPr defaultColWidth="8.42578125" defaultRowHeight="12.75"/>
  <cols>
    <col min="1" max="1" width="34.28515625" style="13" customWidth="1"/>
    <col min="2" max="2" width="46.28515625" style="13" customWidth="1"/>
    <col min="3" max="3" width="18.140625" style="61" customWidth="1"/>
    <col min="4" max="4" width="29.42578125" style="61" customWidth="1"/>
    <col min="5" max="5" width="32" style="61" customWidth="1"/>
    <col min="6" max="6" width="35.28515625" style="61" customWidth="1"/>
    <col min="7" max="7" width="30.140625" style="33" customWidth="1"/>
    <col min="8" max="8" width="22.42578125" style="34" customWidth="1"/>
    <col min="9" max="9" width="99.7109375" style="13" customWidth="1"/>
    <col min="10" max="10" width="15.85546875" style="12" customWidth="1"/>
    <col min="11" max="11" width="10.7109375" style="12" customWidth="1"/>
    <col min="12" max="47" width="8.42578125" style="12"/>
    <col min="48" max="16384" width="8.42578125" style="13"/>
  </cols>
  <sheetData>
    <row r="1" spans="1:47" s="12" customFormat="1">
      <c r="A1" s="285"/>
      <c r="B1" s="286"/>
      <c r="C1" s="287"/>
      <c r="D1" s="287"/>
      <c r="E1" s="287"/>
      <c r="F1" s="287"/>
      <c r="G1" s="287"/>
      <c r="H1" s="288"/>
      <c r="I1" s="289"/>
    </row>
    <row r="2" spans="1:47" s="12" customFormat="1">
      <c r="A2" s="290"/>
      <c r="B2" s="279"/>
      <c r="C2" s="291"/>
      <c r="D2" s="291"/>
      <c r="E2" s="291"/>
      <c r="F2" s="291"/>
      <c r="G2" s="291"/>
      <c r="H2" s="292"/>
      <c r="I2" s="293"/>
    </row>
    <row r="3" spans="1:47" s="12" customFormat="1">
      <c r="A3" s="290"/>
      <c r="B3" s="279"/>
      <c r="C3" s="291"/>
      <c r="D3" s="291"/>
      <c r="E3" s="291"/>
      <c r="F3" s="291"/>
      <c r="G3" s="291"/>
      <c r="H3" s="292"/>
      <c r="I3" s="293"/>
    </row>
    <row r="4" spans="1:47" ht="20.25" customHeight="1">
      <c r="A4" s="294"/>
      <c r="B4" s="590" t="s">
        <v>571</v>
      </c>
      <c r="C4" s="590"/>
      <c r="D4" s="590"/>
      <c r="E4" s="590"/>
      <c r="F4" s="590"/>
      <c r="G4" s="590"/>
      <c r="H4" s="590"/>
      <c r="I4" s="579"/>
    </row>
    <row r="5" spans="1:47" ht="17.25" customHeight="1">
      <c r="A5" s="294"/>
      <c r="B5" s="591" t="s">
        <v>596</v>
      </c>
      <c r="C5" s="591"/>
      <c r="D5" s="591"/>
      <c r="E5" s="591"/>
      <c r="F5" s="591"/>
      <c r="G5" s="591"/>
      <c r="H5" s="591"/>
      <c r="I5" s="580"/>
    </row>
    <row r="6" spans="1:47" ht="40.5" customHeight="1">
      <c r="A6" s="295" t="s">
        <v>0</v>
      </c>
      <c r="B6" s="14" t="s">
        <v>13</v>
      </c>
      <c r="C6" s="23" t="s">
        <v>2</v>
      </c>
      <c r="D6" s="258" t="s">
        <v>1</v>
      </c>
      <c r="E6" s="258" t="s">
        <v>39</v>
      </c>
      <c r="F6" s="258" t="s">
        <v>40</v>
      </c>
      <c r="G6" s="49" t="s">
        <v>41</v>
      </c>
      <c r="H6" s="29" t="s">
        <v>23</v>
      </c>
      <c r="I6" s="627"/>
    </row>
    <row r="7" spans="1:47" s="163" customFormat="1">
      <c r="A7" s="614" t="s">
        <v>216</v>
      </c>
      <c r="B7" s="592" t="s">
        <v>215</v>
      </c>
      <c r="C7" s="75" t="s">
        <v>134</v>
      </c>
      <c r="D7" s="26" t="s">
        <v>132</v>
      </c>
      <c r="E7" s="585" t="s">
        <v>211</v>
      </c>
      <c r="F7" s="585" t="s">
        <v>233</v>
      </c>
      <c r="G7" s="585" t="s">
        <v>234</v>
      </c>
      <c r="H7" s="586" t="s">
        <v>358</v>
      </c>
      <c r="I7" s="627"/>
      <c r="J7" s="160"/>
      <c r="K7" s="160"/>
      <c r="L7" s="161"/>
      <c r="M7" s="160"/>
      <c r="N7" s="160"/>
      <c r="O7" s="160"/>
      <c r="P7" s="160"/>
      <c r="Q7" s="160"/>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row>
    <row r="8" spans="1:47" s="163" customFormat="1">
      <c r="A8" s="614"/>
      <c r="B8" s="592"/>
      <c r="C8" s="75" t="s">
        <v>55</v>
      </c>
      <c r="D8" s="26" t="s">
        <v>77</v>
      </c>
      <c r="E8" s="585"/>
      <c r="F8" s="585"/>
      <c r="G8" s="585"/>
      <c r="H8" s="586"/>
      <c r="I8" s="627"/>
      <c r="J8" s="160"/>
      <c r="K8" s="160"/>
      <c r="L8" s="161"/>
      <c r="M8" s="160"/>
      <c r="N8" s="160"/>
      <c r="O8" s="160"/>
      <c r="P8" s="160"/>
      <c r="Q8" s="160"/>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row>
    <row r="9" spans="1:47" s="163" customFormat="1" ht="25.5">
      <c r="A9" s="614"/>
      <c r="B9" s="592"/>
      <c r="C9" s="75" t="s">
        <v>87</v>
      </c>
      <c r="D9" s="26" t="s">
        <v>148</v>
      </c>
      <c r="E9" s="585"/>
      <c r="F9" s="585"/>
      <c r="G9" s="585"/>
      <c r="H9" s="586"/>
      <c r="I9" s="627"/>
      <c r="J9" s="160"/>
      <c r="K9" s="160"/>
      <c r="L9" s="161"/>
      <c r="M9" s="160"/>
      <c r="N9" s="160"/>
      <c r="O9" s="160"/>
      <c r="P9" s="160"/>
      <c r="Q9" s="160"/>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row>
    <row r="10" spans="1:47" s="163" customFormat="1">
      <c r="A10" s="614"/>
      <c r="B10" s="592"/>
      <c r="C10" s="75" t="s">
        <v>101</v>
      </c>
      <c r="D10" s="26" t="s">
        <v>98</v>
      </c>
      <c r="E10" s="585"/>
      <c r="F10" s="585"/>
      <c r="G10" s="585"/>
      <c r="H10" s="586"/>
      <c r="I10" s="627"/>
      <c r="J10" s="160"/>
      <c r="K10" s="160"/>
      <c r="L10" s="161"/>
      <c r="M10" s="160"/>
      <c r="N10" s="160"/>
      <c r="O10" s="160"/>
      <c r="P10" s="160"/>
      <c r="Q10" s="160"/>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row>
    <row r="11" spans="1:47" s="163" customFormat="1">
      <c r="A11" s="614"/>
      <c r="B11" s="592"/>
      <c r="C11" s="75" t="s">
        <v>129</v>
      </c>
      <c r="D11" s="26" t="s">
        <v>130</v>
      </c>
      <c r="E11" s="585"/>
      <c r="F11" s="585"/>
      <c r="G11" s="585"/>
      <c r="H11" s="586"/>
      <c r="I11" s="627"/>
      <c r="J11" s="160"/>
      <c r="K11" s="160"/>
      <c r="L11" s="161"/>
      <c r="M11" s="160"/>
      <c r="N11" s="160"/>
      <c r="O11" s="160"/>
      <c r="P11" s="160"/>
      <c r="Q11" s="160"/>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row>
    <row r="12" spans="1:47" s="163" customFormat="1" ht="12.75" customHeight="1">
      <c r="A12" s="614"/>
      <c r="B12" s="592"/>
      <c r="C12" s="76" t="s">
        <v>3</v>
      </c>
      <c r="D12" s="30"/>
      <c r="E12" s="254"/>
      <c r="F12" s="254"/>
      <c r="G12" s="254"/>
      <c r="H12" s="256"/>
      <c r="I12" s="627"/>
      <c r="J12" s="160"/>
      <c r="K12" s="160"/>
      <c r="L12" s="160"/>
      <c r="M12" s="160"/>
      <c r="N12" s="160"/>
      <c r="O12" s="160"/>
      <c r="P12" s="160"/>
      <c r="Q12" s="160"/>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row>
    <row r="13" spans="1:47" s="163" customFormat="1" ht="12.75" customHeight="1">
      <c r="A13" s="614"/>
      <c r="B13" s="592"/>
      <c r="C13" s="77"/>
      <c r="D13" s="587" t="s">
        <v>4</v>
      </c>
      <c r="E13" s="587"/>
      <c r="F13" s="587"/>
      <c r="G13" s="587"/>
      <c r="H13" s="29"/>
      <c r="I13" s="627"/>
      <c r="J13" s="160"/>
      <c r="K13" s="160"/>
      <c r="L13" s="160"/>
      <c r="M13" s="160"/>
      <c r="N13" s="160"/>
      <c r="O13" s="160"/>
      <c r="P13" s="160"/>
      <c r="Q13" s="160"/>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row>
    <row r="14" spans="1:47" s="163" customFormat="1" ht="13.5" customHeight="1">
      <c r="A14" s="614"/>
      <c r="B14" s="592"/>
      <c r="C14" s="77"/>
      <c r="D14" s="585" t="s">
        <v>218</v>
      </c>
      <c r="E14" s="585"/>
      <c r="F14" s="585"/>
      <c r="G14" s="585"/>
      <c r="H14" s="256"/>
      <c r="I14" s="627"/>
      <c r="J14" s="160"/>
      <c r="K14" s="160"/>
      <c r="L14" s="160"/>
      <c r="M14" s="160"/>
      <c r="N14" s="160"/>
      <c r="O14" s="160"/>
      <c r="P14" s="160"/>
      <c r="Q14" s="160"/>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row>
    <row r="15" spans="1:47" s="163" customFormat="1">
      <c r="A15" s="614"/>
      <c r="B15" s="14" t="s">
        <v>15</v>
      </c>
      <c r="C15" s="78" t="s">
        <v>2</v>
      </c>
      <c r="D15" s="98" t="s">
        <v>1</v>
      </c>
      <c r="E15" s="258" t="s">
        <v>39</v>
      </c>
      <c r="F15" s="258" t="s">
        <v>40</v>
      </c>
      <c r="G15" s="49" t="s">
        <v>41</v>
      </c>
      <c r="H15" s="113" t="s">
        <v>23</v>
      </c>
      <c r="I15" s="627"/>
      <c r="J15" s="160"/>
      <c r="K15" s="160"/>
      <c r="L15" s="161"/>
      <c r="M15" s="160"/>
      <c r="N15" s="160"/>
      <c r="O15" s="160"/>
      <c r="P15" s="160"/>
      <c r="Q15" s="160"/>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row>
    <row r="16" spans="1:47" s="163" customFormat="1" ht="24" customHeight="1">
      <c r="A16" s="614"/>
      <c r="B16" s="585" t="s">
        <v>217</v>
      </c>
      <c r="C16" s="254" t="s">
        <v>134</v>
      </c>
      <c r="D16" s="254" t="s">
        <v>153</v>
      </c>
      <c r="E16" s="585" t="s">
        <v>212</v>
      </c>
      <c r="F16" s="585" t="s">
        <v>360</v>
      </c>
      <c r="G16" s="585" t="s">
        <v>361</v>
      </c>
      <c r="H16" s="586" t="s">
        <v>180</v>
      </c>
      <c r="I16" s="627"/>
      <c r="J16" s="160"/>
      <c r="K16" s="160"/>
      <c r="L16" s="161"/>
      <c r="M16" s="160"/>
      <c r="N16" s="160"/>
      <c r="O16" s="160"/>
      <c r="P16" s="160"/>
      <c r="Q16" s="160"/>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row>
    <row r="17" spans="1:47" s="163" customFormat="1">
      <c r="A17" s="614"/>
      <c r="B17" s="585"/>
      <c r="C17" s="254" t="s">
        <v>55</v>
      </c>
      <c r="D17" s="254" t="s">
        <v>76</v>
      </c>
      <c r="E17" s="585"/>
      <c r="F17" s="585"/>
      <c r="G17" s="585"/>
      <c r="H17" s="586"/>
      <c r="I17" s="627"/>
      <c r="J17" s="160"/>
      <c r="K17" s="160"/>
      <c r="L17" s="161"/>
      <c r="M17" s="160"/>
      <c r="N17" s="160"/>
      <c r="O17" s="160"/>
      <c r="P17" s="160"/>
      <c r="Q17" s="160"/>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row>
    <row r="18" spans="1:47" s="163" customFormat="1" ht="25.5">
      <c r="A18" s="614"/>
      <c r="B18" s="585"/>
      <c r="C18" s="254" t="s">
        <v>87</v>
      </c>
      <c r="D18" s="254" t="s">
        <v>149</v>
      </c>
      <c r="E18" s="585"/>
      <c r="F18" s="585"/>
      <c r="G18" s="585"/>
      <c r="H18" s="586"/>
      <c r="I18" s="627"/>
      <c r="J18" s="160"/>
      <c r="K18" s="160"/>
      <c r="L18" s="161"/>
      <c r="M18" s="160"/>
      <c r="N18" s="160"/>
      <c r="O18" s="160"/>
      <c r="P18" s="160"/>
      <c r="Q18" s="160"/>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row>
    <row r="19" spans="1:47" s="163" customFormat="1">
      <c r="A19" s="614"/>
      <c r="B19" s="585"/>
      <c r="C19" s="254" t="s">
        <v>101</v>
      </c>
      <c r="D19" s="254" t="s">
        <v>150</v>
      </c>
      <c r="E19" s="585"/>
      <c r="F19" s="585"/>
      <c r="G19" s="585"/>
      <c r="H19" s="586"/>
      <c r="I19" s="627"/>
      <c r="J19" s="160"/>
      <c r="K19" s="160"/>
      <c r="L19" s="161"/>
      <c r="M19" s="160"/>
      <c r="N19" s="160"/>
      <c r="O19" s="160"/>
      <c r="P19" s="160"/>
      <c r="Q19" s="160"/>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row>
    <row r="20" spans="1:47" s="163" customFormat="1">
      <c r="A20" s="614"/>
      <c r="B20" s="585"/>
      <c r="C20" s="254" t="s">
        <v>129</v>
      </c>
      <c r="D20" s="254" t="s">
        <v>151</v>
      </c>
      <c r="E20" s="585"/>
      <c r="F20" s="585"/>
      <c r="G20" s="585"/>
      <c r="H20" s="586"/>
      <c r="I20" s="627"/>
      <c r="J20" s="160"/>
      <c r="K20" s="160"/>
      <c r="L20" s="161"/>
      <c r="M20" s="160"/>
      <c r="N20" s="160"/>
      <c r="O20" s="160"/>
      <c r="P20" s="160"/>
      <c r="Q20" s="160"/>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row>
    <row r="21" spans="1:47" s="163" customFormat="1" ht="12.75" customHeight="1">
      <c r="A21" s="614"/>
      <c r="B21" s="585"/>
      <c r="C21" s="76" t="s">
        <v>3</v>
      </c>
      <c r="D21" s="30"/>
      <c r="E21" s="254"/>
      <c r="F21" s="254"/>
      <c r="G21" s="254"/>
      <c r="H21" s="256"/>
      <c r="I21" s="627"/>
      <c r="J21" s="160"/>
      <c r="K21" s="160"/>
      <c r="L21" s="160"/>
      <c r="M21" s="160"/>
      <c r="N21" s="160"/>
      <c r="O21" s="160"/>
      <c r="P21" s="160"/>
      <c r="Q21" s="160"/>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row>
    <row r="22" spans="1:47" s="163" customFormat="1" ht="12.75" customHeight="1">
      <c r="A22" s="614"/>
      <c r="B22" s="585"/>
      <c r="C22" s="77"/>
      <c r="D22" s="587" t="s">
        <v>4</v>
      </c>
      <c r="E22" s="587"/>
      <c r="F22" s="587"/>
      <c r="G22" s="587"/>
      <c r="H22" s="29"/>
      <c r="I22" s="627"/>
      <c r="J22" s="160"/>
      <c r="K22" s="160"/>
      <c r="L22" s="160"/>
      <c r="M22" s="160"/>
      <c r="N22" s="160"/>
      <c r="O22" s="160"/>
      <c r="P22" s="160"/>
      <c r="Q22" s="160"/>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row>
    <row r="23" spans="1:47" s="163" customFormat="1" ht="13.5" customHeight="1">
      <c r="A23" s="614"/>
      <c r="B23" s="585"/>
      <c r="C23" s="77"/>
      <c r="D23" s="585" t="s">
        <v>218</v>
      </c>
      <c r="E23" s="585"/>
      <c r="F23" s="585"/>
      <c r="G23" s="585"/>
      <c r="H23" s="256"/>
      <c r="I23" s="627"/>
      <c r="J23" s="160"/>
      <c r="K23" s="160"/>
      <c r="L23" s="160"/>
      <c r="M23" s="160"/>
      <c r="N23" s="160"/>
      <c r="O23" s="160"/>
      <c r="P23" s="160"/>
      <c r="Q23" s="160"/>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row>
    <row r="24" spans="1:47" s="163" customFormat="1">
      <c r="A24" s="614"/>
      <c r="B24" s="14" t="s">
        <v>34</v>
      </c>
      <c r="C24" s="78" t="s">
        <v>2</v>
      </c>
      <c r="D24" s="98" t="s">
        <v>1</v>
      </c>
      <c r="E24" s="258" t="s">
        <v>39</v>
      </c>
      <c r="F24" s="258" t="s">
        <v>40</v>
      </c>
      <c r="G24" s="49" t="s">
        <v>41</v>
      </c>
      <c r="H24" s="113" t="s">
        <v>23</v>
      </c>
      <c r="I24" s="627"/>
      <c r="J24" s="160"/>
      <c r="K24" s="160"/>
      <c r="L24" s="160"/>
      <c r="M24" s="160"/>
      <c r="N24" s="160"/>
      <c r="O24" s="160"/>
      <c r="P24" s="160"/>
      <c r="Q24" s="160"/>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row>
    <row r="25" spans="1:47" s="163" customFormat="1">
      <c r="A25" s="614"/>
      <c r="B25" s="616" t="s">
        <v>359</v>
      </c>
      <c r="C25" s="75" t="s">
        <v>134</v>
      </c>
      <c r="D25" s="254" t="s">
        <v>46</v>
      </c>
      <c r="E25" s="585" t="s">
        <v>213</v>
      </c>
      <c r="F25" s="585" t="s">
        <v>219</v>
      </c>
      <c r="G25" s="585" t="s">
        <v>220</v>
      </c>
      <c r="H25" s="586" t="s">
        <v>221</v>
      </c>
      <c r="I25" s="627"/>
      <c r="J25" s="160"/>
      <c r="K25" s="160"/>
      <c r="L25" s="161"/>
      <c r="M25" s="160"/>
      <c r="N25" s="160"/>
      <c r="O25" s="160"/>
      <c r="P25" s="160"/>
      <c r="Q25" s="160"/>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row>
    <row r="26" spans="1:47" s="163" customFormat="1">
      <c r="A26" s="614"/>
      <c r="B26" s="616"/>
      <c r="C26" s="75" t="s">
        <v>55</v>
      </c>
      <c r="D26" s="254" t="s">
        <v>46</v>
      </c>
      <c r="E26" s="585"/>
      <c r="F26" s="585"/>
      <c r="G26" s="585"/>
      <c r="H26" s="586"/>
      <c r="I26" s="627"/>
      <c r="J26" s="160"/>
      <c r="K26" s="160"/>
      <c r="L26" s="161"/>
      <c r="M26" s="160"/>
      <c r="N26" s="160"/>
      <c r="O26" s="160"/>
      <c r="P26" s="160"/>
      <c r="Q26" s="160"/>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row>
    <row r="27" spans="1:47" s="163" customFormat="1" ht="55.5" customHeight="1">
      <c r="A27" s="614"/>
      <c r="B27" s="616"/>
      <c r="C27" s="75" t="s">
        <v>87</v>
      </c>
      <c r="D27" s="254" t="s">
        <v>152</v>
      </c>
      <c r="E27" s="585"/>
      <c r="F27" s="585"/>
      <c r="G27" s="585"/>
      <c r="H27" s="586"/>
      <c r="I27" s="627"/>
      <c r="J27" s="160"/>
      <c r="K27" s="160"/>
      <c r="L27" s="161"/>
      <c r="M27" s="160"/>
      <c r="N27" s="160"/>
      <c r="O27" s="160"/>
      <c r="P27" s="160"/>
      <c r="Q27" s="160"/>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row>
    <row r="28" spans="1:47" s="163" customFormat="1">
      <c r="A28" s="614"/>
      <c r="B28" s="616"/>
      <c r="C28" s="75" t="s">
        <v>101</v>
      </c>
      <c r="D28" s="254" t="s">
        <v>46</v>
      </c>
      <c r="E28" s="585"/>
      <c r="F28" s="585"/>
      <c r="G28" s="585"/>
      <c r="H28" s="586"/>
      <c r="I28" s="627"/>
      <c r="J28" s="160"/>
      <c r="K28" s="160"/>
      <c r="L28" s="161"/>
      <c r="M28" s="160"/>
      <c r="N28" s="160"/>
      <c r="O28" s="160"/>
      <c r="P28" s="160"/>
      <c r="Q28" s="160"/>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row>
    <row r="29" spans="1:47" s="163" customFormat="1">
      <c r="A29" s="614"/>
      <c r="B29" s="616"/>
      <c r="C29" s="75" t="s">
        <v>129</v>
      </c>
      <c r="D29" s="254" t="s">
        <v>46</v>
      </c>
      <c r="E29" s="585"/>
      <c r="F29" s="585"/>
      <c r="G29" s="585"/>
      <c r="H29" s="586"/>
      <c r="I29" s="627"/>
      <c r="J29" s="160"/>
      <c r="K29" s="160"/>
      <c r="L29" s="161"/>
      <c r="M29" s="160"/>
      <c r="N29" s="160"/>
      <c r="O29" s="160"/>
      <c r="P29" s="160"/>
      <c r="Q29" s="160"/>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row>
    <row r="30" spans="1:47" s="163" customFormat="1">
      <c r="A30" s="614"/>
      <c r="B30" s="616"/>
      <c r="C30" s="76" t="s">
        <v>3</v>
      </c>
      <c r="D30" s="30"/>
      <c r="E30" s="254"/>
      <c r="F30" s="254"/>
      <c r="G30" s="254"/>
      <c r="H30" s="256"/>
      <c r="I30" s="627"/>
      <c r="J30" s="160"/>
      <c r="K30" s="160"/>
      <c r="L30" s="161"/>
      <c r="M30" s="160"/>
      <c r="N30" s="160"/>
      <c r="O30" s="160"/>
      <c r="P30" s="160"/>
      <c r="Q30" s="160"/>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row>
    <row r="31" spans="1:47" s="163" customFormat="1" ht="12.75" customHeight="1">
      <c r="A31" s="614"/>
      <c r="B31" s="616"/>
      <c r="C31" s="622"/>
      <c r="D31" s="587" t="s">
        <v>4</v>
      </c>
      <c r="E31" s="587"/>
      <c r="F31" s="587"/>
      <c r="G31" s="587"/>
      <c r="H31" s="29"/>
      <c r="I31" s="627"/>
      <c r="J31" s="160"/>
      <c r="K31" s="160"/>
      <c r="L31" s="160"/>
      <c r="M31" s="160"/>
      <c r="N31" s="160"/>
      <c r="O31" s="160"/>
      <c r="P31" s="160"/>
      <c r="Q31" s="160"/>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row>
    <row r="32" spans="1:47" s="163" customFormat="1" ht="13.5" customHeight="1">
      <c r="A32" s="614"/>
      <c r="B32" s="616"/>
      <c r="C32" s="623"/>
      <c r="D32" s="585" t="s">
        <v>218</v>
      </c>
      <c r="E32" s="585"/>
      <c r="F32" s="585"/>
      <c r="G32" s="585"/>
      <c r="H32" s="256"/>
      <c r="I32" s="627"/>
      <c r="J32" s="160"/>
      <c r="K32" s="160"/>
      <c r="L32" s="160"/>
      <c r="M32" s="160"/>
      <c r="N32" s="160"/>
      <c r="O32" s="160"/>
      <c r="P32" s="160"/>
      <c r="Q32" s="160"/>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row>
    <row r="33" spans="1:47" s="163" customFormat="1">
      <c r="A33" s="614"/>
      <c r="B33" s="14" t="s">
        <v>36</v>
      </c>
      <c r="C33" s="78" t="s">
        <v>2</v>
      </c>
      <c r="D33" s="98" t="s">
        <v>1</v>
      </c>
      <c r="E33" s="258" t="s">
        <v>39</v>
      </c>
      <c r="F33" s="258" t="s">
        <v>40</v>
      </c>
      <c r="G33" s="49" t="s">
        <v>41</v>
      </c>
      <c r="H33" s="113" t="s">
        <v>23</v>
      </c>
      <c r="I33" s="627"/>
      <c r="J33" s="160"/>
      <c r="K33" s="160"/>
      <c r="L33" s="161"/>
      <c r="M33" s="160"/>
      <c r="N33" s="160"/>
      <c r="O33" s="160"/>
      <c r="P33" s="160"/>
      <c r="Q33" s="160"/>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row>
    <row r="34" spans="1:47" s="163" customFormat="1" ht="12" customHeight="1">
      <c r="A34" s="614"/>
      <c r="B34" s="616" t="s">
        <v>282</v>
      </c>
      <c r="C34" s="75" t="s">
        <v>134</v>
      </c>
      <c r="D34" s="254" t="s">
        <v>46</v>
      </c>
      <c r="E34" s="585" t="s">
        <v>214</v>
      </c>
      <c r="F34" s="585" t="s">
        <v>362</v>
      </c>
      <c r="G34" s="585" t="s">
        <v>363</v>
      </c>
      <c r="H34" s="586" t="s">
        <v>221</v>
      </c>
      <c r="I34" s="627"/>
      <c r="J34" s="160"/>
      <c r="K34" s="160"/>
      <c r="L34" s="161"/>
      <c r="M34" s="160"/>
      <c r="N34" s="160"/>
      <c r="O34" s="160"/>
      <c r="P34" s="160"/>
      <c r="Q34" s="160"/>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row>
    <row r="35" spans="1:47" s="163" customFormat="1">
      <c r="A35" s="614"/>
      <c r="B35" s="616"/>
      <c r="C35" s="75" t="s">
        <v>55</v>
      </c>
      <c r="D35" s="254" t="s">
        <v>46</v>
      </c>
      <c r="E35" s="585"/>
      <c r="F35" s="585"/>
      <c r="G35" s="585"/>
      <c r="H35" s="586"/>
      <c r="I35" s="627"/>
      <c r="J35" s="160"/>
      <c r="K35" s="160"/>
      <c r="L35" s="161"/>
      <c r="M35" s="160"/>
      <c r="N35" s="160"/>
      <c r="O35" s="160"/>
      <c r="P35" s="160"/>
      <c r="Q35" s="160"/>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row>
    <row r="36" spans="1:47" s="163" customFormat="1" ht="59.25" customHeight="1">
      <c r="A36" s="614"/>
      <c r="B36" s="616"/>
      <c r="C36" s="75" t="s">
        <v>87</v>
      </c>
      <c r="D36" s="254" t="s">
        <v>260</v>
      </c>
      <c r="E36" s="585"/>
      <c r="F36" s="585"/>
      <c r="G36" s="585"/>
      <c r="H36" s="586"/>
      <c r="I36" s="627"/>
      <c r="J36" s="160"/>
      <c r="K36" s="160"/>
      <c r="L36" s="161"/>
      <c r="M36" s="160"/>
      <c r="N36" s="160"/>
      <c r="O36" s="160"/>
      <c r="P36" s="160"/>
      <c r="Q36" s="160"/>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row>
    <row r="37" spans="1:47" s="163" customFormat="1">
      <c r="A37" s="614"/>
      <c r="B37" s="616"/>
      <c r="C37" s="75" t="s">
        <v>101</v>
      </c>
      <c r="D37" s="254" t="s">
        <v>46</v>
      </c>
      <c r="E37" s="585"/>
      <c r="F37" s="585"/>
      <c r="G37" s="585"/>
      <c r="H37" s="586"/>
      <c r="I37" s="627"/>
      <c r="J37" s="160"/>
      <c r="K37" s="160"/>
      <c r="L37" s="161"/>
      <c r="M37" s="160"/>
      <c r="N37" s="160"/>
      <c r="O37" s="160"/>
      <c r="P37" s="160"/>
      <c r="Q37" s="160"/>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row>
    <row r="38" spans="1:47" s="163" customFormat="1" ht="39" customHeight="1">
      <c r="A38" s="614"/>
      <c r="B38" s="616"/>
      <c r="C38" s="75" t="s">
        <v>129</v>
      </c>
      <c r="D38" s="254" t="s">
        <v>46</v>
      </c>
      <c r="E38" s="585"/>
      <c r="F38" s="585"/>
      <c r="G38" s="585"/>
      <c r="H38" s="586"/>
      <c r="I38" s="627"/>
      <c r="J38" s="160"/>
      <c r="K38" s="160"/>
      <c r="L38" s="161"/>
      <c r="M38" s="160"/>
      <c r="N38" s="160"/>
      <c r="O38" s="160"/>
      <c r="P38" s="160"/>
      <c r="Q38" s="160"/>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row>
    <row r="39" spans="1:47" s="165" customFormat="1" ht="21" customHeight="1">
      <c r="A39" s="614"/>
      <c r="B39" s="616"/>
      <c r="C39" s="76" t="s">
        <v>3</v>
      </c>
      <c r="D39" s="30"/>
      <c r="E39" s="254"/>
      <c r="F39" s="254"/>
      <c r="G39" s="254"/>
      <c r="H39" s="256"/>
      <c r="I39" s="627"/>
      <c r="J39" s="54"/>
      <c r="K39" s="54"/>
      <c r="L39" s="54"/>
      <c r="M39" s="54"/>
      <c r="N39" s="54"/>
      <c r="O39" s="54"/>
      <c r="P39" s="54"/>
      <c r="Q39" s="5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row>
    <row r="40" spans="1:47" s="165" customFormat="1" ht="12.75" customHeight="1">
      <c r="A40" s="614"/>
      <c r="B40" s="616"/>
      <c r="C40" s="622"/>
      <c r="D40" s="587" t="s">
        <v>4</v>
      </c>
      <c r="E40" s="587"/>
      <c r="F40" s="587"/>
      <c r="G40" s="587"/>
      <c r="H40" s="29"/>
      <c r="I40" s="627"/>
      <c r="J40" s="54"/>
      <c r="K40" s="54"/>
      <c r="L40" s="54"/>
      <c r="M40" s="54"/>
      <c r="N40" s="54"/>
      <c r="O40" s="54"/>
      <c r="P40" s="54"/>
      <c r="Q40" s="5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row>
    <row r="41" spans="1:47" s="165" customFormat="1" ht="13.5" customHeight="1">
      <c r="A41" s="615"/>
      <c r="B41" s="617"/>
      <c r="C41" s="624"/>
      <c r="D41" s="611" t="s">
        <v>218</v>
      </c>
      <c r="E41" s="611"/>
      <c r="F41" s="611"/>
      <c r="G41" s="611"/>
      <c r="H41" s="282"/>
      <c r="I41" s="628"/>
      <c r="J41" s="54"/>
      <c r="K41" s="54"/>
      <c r="L41" s="54"/>
      <c r="M41" s="54"/>
      <c r="N41" s="54"/>
      <c r="O41" s="54"/>
      <c r="P41" s="54"/>
      <c r="Q41" s="5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row>
    <row r="42" spans="1:47" s="164" customFormat="1" ht="13.5" customHeight="1">
      <c r="A42" s="296"/>
      <c r="B42" s="283"/>
      <c r="C42" s="284"/>
      <c r="D42" s="274"/>
      <c r="E42" s="274"/>
      <c r="F42" s="274"/>
      <c r="G42" s="274"/>
      <c r="H42" s="283"/>
      <c r="I42" s="297"/>
      <c r="J42" s="54"/>
      <c r="K42" s="54"/>
      <c r="L42" s="54"/>
      <c r="M42" s="54"/>
      <c r="N42" s="54"/>
      <c r="O42" s="54"/>
      <c r="P42" s="54"/>
      <c r="Q42" s="54"/>
    </row>
    <row r="43" spans="1:47">
      <c r="A43" s="298" t="s">
        <v>32</v>
      </c>
      <c r="B43" s="266" t="s">
        <v>33</v>
      </c>
      <c r="C43" s="267" t="s">
        <v>2</v>
      </c>
      <c r="D43" s="268" t="s">
        <v>1</v>
      </c>
      <c r="E43" s="268" t="s">
        <v>39</v>
      </c>
      <c r="F43" s="268" t="s">
        <v>40</v>
      </c>
      <c r="G43" s="269" t="s">
        <v>41</v>
      </c>
      <c r="H43" s="270" t="s">
        <v>23</v>
      </c>
      <c r="I43" s="299" t="s">
        <v>5</v>
      </c>
    </row>
    <row r="44" spans="1:47" ht="51.75" customHeight="1">
      <c r="A44" s="618" t="s">
        <v>167</v>
      </c>
      <c r="B44" s="15" t="s">
        <v>267</v>
      </c>
      <c r="C44" s="257" t="s">
        <v>134</v>
      </c>
      <c r="D44" s="257" t="s">
        <v>46</v>
      </c>
      <c r="E44" s="25">
        <v>0.5</v>
      </c>
      <c r="F44" s="25">
        <v>0.6</v>
      </c>
      <c r="G44" s="26" t="s">
        <v>181</v>
      </c>
      <c r="H44" s="31" t="s">
        <v>181</v>
      </c>
      <c r="I44" s="300" t="s">
        <v>364</v>
      </c>
    </row>
    <row r="45" spans="1:47" ht="38.25" customHeight="1">
      <c r="A45" s="618"/>
      <c r="B45" s="581" t="s">
        <v>268</v>
      </c>
      <c r="C45" s="257" t="s">
        <v>55</v>
      </c>
      <c r="D45" s="257">
        <v>0</v>
      </c>
      <c r="E45" s="25">
        <v>0.5</v>
      </c>
      <c r="F45" s="25">
        <v>0.6</v>
      </c>
      <c r="G45" s="26" t="s">
        <v>181</v>
      </c>
      <c r="H45" s="31" t="s">
        <v>181</v>
      </c>
      <c r="I45" s="631" t="s">
        <v>365</v>
      </c>
    </row>
    <row r="46" spans="1:47" ht="49.5" customHeight="1">
      <c r="A46" s="618"/>
      <c r="B46" s="582"/>
      <c r="C46" s="257" t="s">
        <v>87</v>
      </c>
      <c r="D46" s="25">
        <v>0.38</v>
      </c>
      <c r="E46" s="25">
        <v>0.5</v>
      </c>
      <c r="F46" s="25">
        <v>0.75</v>
      </c>
      <c r="G46" s="26" t="s">
        <v>181</v>
      </c>
      <c r="H46" s="31" t="s">
        <v>181</v>
      </c>
      <c r="I46" s="631"/>
    </row>
    <row r="47" spans="1:47" ht="17.25" customHeight="1">
      <c r="A47" s="618"/>
      <c r="B47" s="581" t="s">
        <v>269</v>
      </c>
      <c r="C47" s="257" t="s">
        <v>101</v>
      </c>
      <c r="D47" s="25">
        <v>0.4</v>
      </c>
      <c r="E47" s="25">
        <v>0.5</v>
      </c>
      <c r="F47" s="25">
        <v>0.6</v>
      </c>
      <c r="G47" s="26" t="s">
        <v>181</v>
      </c>
      <c r="H47" s="31" t="s">
        <v>181</v>
      </c>
      <c r="I47" s="638" t="s">
        <v>366</v>
      </c>
    </row>
    <row r="48" spans="1:47" ht="53.25" customHeight="1">
      <c r="A48" s="618"/>
      <c r="B48" s="583"/>
      <c r="C48" s="257" t="s">
        <v>129</v>
      </c>
      <c r="D48" s="257">
        <v>0</v>
      </c>
      <c r="E48" s="25">
        <v>0.5</v>
      </c>
      <c r="F48" s="25">
        <v>0.6</v>
      </c>
      <c r="G48" s="26" t="s">
        <v>181</v>
      </c>
      <c r="H48" s="31" t="s">
        <v>181</v>
      </c>
      <c r="I48" s="639"/>
    </row>
    <row r="49" spans="1:52">
      <c r="A49" s="618"/>
      <c r="B49" s="583"/>
      <c r="C49" s="24" t="s">
        <v>3</v>
      </c>
      <c r="D49" s="30"/>
      <c r="E49" s="254"/>
      <c r="F49" s="254"/>
      <c r="G49" s="254"/>
      <c r="H49" s="31"/>
      <c r="I49" s="640"/>
    </row>
    <row r="50" spans="1:52">
      <c r="A50" s="618"/>
      <c r="B50" s="583"/>
      <c r="C50" s="595"/>
      <c r="D50" s="593" t="s">
        <v>4</v>
      </c>
      <c r="E50" s="594"/>
      <c r="F50" s="594"/>
      <c r="G50" s="607"/>
      <c r="H50" s="29"/>
      <c r="I50" s="301" t="s">
        <v>8</v>
      </c>
    </row>
    <row r="51" spans="1:52">
      <c r="A51" s="618"/>
      <c r="B51" s="582"/>
      <c r="C51" s="596"/>
      <c r="D51" s="585" t="s">
        <v>154</v>
      </c>
      <c r="E51" s="585"/>
      <c r="F51" s="585"/>
      <c r="G51" s="585"/>
      <c r="H51" s="256"/>
      <c r="I51" s="300"/>
    </row>
    <row r="52" spans="1:52">
      <c r="A52" s="618"/>
      <c r="B52" s="14" t="s">
        <v>42</v>
      </c>
      <c r="C52" s="23" t="s">
        <v>2</v>
      </c>
      <c r="D52" s="258" t="s">
        <v>1</v>
      </c>
      <c r="E52" s="258" t="s">
        <v>39</v>
      </c>
      <c r="F52" s="258" t="s">
        <v>40</v>
      </c>
      <c r="G52" s="49" t="s">
        <v>41</v>
      </c>
      <c r="H52" s="113" t="s">
        <v>23</v>
      </c>
      <c r="I52" s="302" t="s">
        <v>5</v>
      </c>
    </row>
    <row r="53" spans="1:52" ht="61.5" customHeight="1">
      <c r="A53" s="618"/>
      <c r="B53" s="99" t="s">
        <v>297</v>
      </c>
      <c r="C53" s="257" t="s">
        <v>134</v>
      </c>
      <c r="D53" s="82" t="s">
        <v>46</v>
      </c>
      <c r="E53" s="25">
        <v>0.5</v>
      </c>
      <c r="F53" s="25">
        <v>0.6</v>
      </c>
      <c r="G53" s="26" t="s">
        <v>181</v>
      </c>
      <c r="H53" s="31" t="s">
        <v>181</v>
      </c>
      <c r="I53" s="303" t="s">
        <v>367</v>
      </c>
    </row>
    <row r="54" spans="1:52" ht="35.25" customHeight="1">
      <c r="A54" s="618"/>
      <c r="B54" s="619" t="s">
        <v>270</v>
      </c>
      <c r="C54" s="257" t="s">
        <v>55</v>
      </c>
      <c r="D54" s="82">
        <v>0</v>
      </c>
      <c r="E54" s="25">
        <v>0.5</v>
      </c>
      <c r="F54" s="25">
        <v>0.6</v>
      </c>
      <c r="G54" s="26" t="s">
        <v>181</v>
      </c>
      <c r="H54" s="31" t="s">
        <v>181</v>
      </c>
      <c r="I54" s="631" t="s">
        <v>368</v>
      </c>
    </row>
    <row r="55" spans="1:52" ht="20.25" customHeight="1">
      <c r="A55" s="618"/>
      <c r="B55" s="620"/>
      <c r="C55" s="257" t="s">
        <v>87</v>
      </c>
      <c r="D55" s="27">
        <v>0.38</v>
      </c>
      <c r="E55" s="25">
        <v>0.5</v>
      </c>
      <c r="F55" s="25">
        <v>0.75</v>
      </c>
      <c r="G55" s="26" t="s">
        <v>181</v>
      </c>
      <c r="H55" s="31" t="s">
        <v>181</v>
      </c>
      <c r="I55" s="631"/>
    </row>
    <row r="56" spans="1:52" ht="37.5" customHeight="1">
      <c r="A56" s="618"/>
      <c r="B56" s="619" t="s">
        <v>271</v>
      </c>
      <c r="C56" s="257" t="s">
        <v>101</v>
      </c>
      <c r="D56" s="27">
        <v>0.43</v>
      </c>
      <c r="E56" s="25">
        <v>0.5</v>
      </c>
      <c r="F56" s="25">
        <v>0.6</v>
      </c>
      <c r="G56" s="26" t="s">
        <v>181</v>
      </c>
      <c r="H56" s="31" t="s">
        <v>181</v>
      </c>
      <c r="I56" s="638" t="s">
        <v>369</v>
      </c>
    </row>
    <row r="57" spans="1:52" ht="49.5" customHeight="1">
      <c r="A57" s="618"/>
      <c r="B57" s="657"/>
      <c r="C57" s="257" t="s">
        <v>129</v>
      </c>
      <c r="D57" s="82">
        <v>0</v>
      </c>
      <c r="E57" s="25">
        <v>0.5</v>
      </c>
      <c r="F57" s="25">
        <v>0.6</v>
      </c>
      <c r="G57" s="26" t="s">
        <v>181</v>
      </c>
      <c r="H57" s="31" t="s">
        <v>181</v>
      </c>
      <c r="I57" s="639"/>
    </row>
    <row r="58" spans="1:52">
      <c r="A58" s="618"/>
      <c r="B58" s="657"/>
      <c r="C58" s="24" t="s">
        <v>3</v>
      </c>
      <c r="D58" s="30"/>
      <c r="E58" s="254"/>
      <c r="F58" s="254"/>
      <c r="G58" s="254"/>
      <c r="H58" s="254"/>
      <c r="I58" s="640"/>
    </row>
    <row r="59" spans="1:52">
      <c r="A59" s="618"/>
      <c r="B59" s="657"/>
      <c r="C59" s="595"/>
      <c r="D59" s="593" t="s">
        <v>4</v>
      </c>
      <c r="E59" s="594"/>
      <c r="F59" s="594"/>
      <c r="G59" s="594"/>
      <c r="H59" s="265"/>
      <c r="I59" s="301" t="s">
        <v>8</v>
      </c>
    </row>
    <row r="60" spans="1:52">
      <c r="A60" s="618"/>
      <c r="B60" s="620"/>
      <c r="C60" s="596"/>
      <c r="D60" s="632" t="s">
        <v>154</v>
      </c>
      <c r="E60" s="633"/>
      <c r="F60" s="633"/>
      <c r="G60" s="634"/>
      <c r="H60" s="328"/>
      <c r="I60" s="329"/>
    </row>
    <row r="61" spans="1:52">
      <c r="A61" s="618"/>
      <c r="B61" s="14" t="s">
        <v>43</v>
      </c>
      <c r="C61" s="23" t="s">
        <v>2</v>
      </c>
      <c r="D61" s="258" t="s">
        <v>1</v>
      </c>
      <c r="E61" s="258" t="s">
        <v>39</v>
      </c>
      <c r="F61" s="258" t="s">
        <v>40</v>
      </c>
      <c r="G61" s="49" t="s">
        <v>41</v>
      </c>
      <c r="H61" s="113" t="s">
        <v>23</v>
      </c>
      <c r="I61" s="304" t="s">
        <v>5</v>
      </c>
      <c r="AV61" s="12"/>
      <c r="AW61" s="12"/>
      <c r="AX61" s="12"/>
      <c r="AY61" s="12"/>
      <c r="AZ61" s="12"/>
    </row>
    <row r="62" spans="1:52" s="16" customFormat="1" ht="42" customHeight="1">
      <c r="A62" s="618"/>
      <c r="B62" s="99" t="s">
        <v>246</v>
      </c>
      <c r="C62" s="254" t="s">
        <v>134</v>
      </c>
      <c r="D62" s="81" t="s">
        <v>46</v>
      </c>
      <c r="E62" s="28">
        <v>0.75</v>
      </c>
      <c r="F62" s="28">
        <v>1</v>
      </c>
      <c r="G62" s="28">
        <v>1</v>
      </c>
      <c r="H62" s="28">
        <v>1</v>
      </c>
      <c r="I62" s="635" t="s">
        <v>222</v>
      </c>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row>
    <row r="63" spans="1:52" s="16" customFormat="1" ht="17.100000000000001" customHeight="1">
      <c r="A63" s="618"/>
      <c r="B63" s="619" t="s">
        <v>265</v>
      </c>
      <c r="C63" s="254" t="s">
        <v>55</v>
      </c>
      <c r="D63" s="81" t="s">
        <v>46</v>
      </c>
      <c r="E63" s="26">
        <v>0.75</v>
      </c>
      <c r="F63" s="26">
        <v>0.8</v>
      </c>
      <c r="G63" s="26">
        <v>0.9</v>
      </c>
      <c r="H63" s="141">
        <v>0.9</v>
      </c>
      <c r="I63" s="636"/>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row>
    <row r="64" spans="1:52" s="16" customFormat="1" ht="26.25" customHeight="1">
      <c r="A64" s="618"/>
      <c r="B64" s="620"/>
      <c r="C64" s="254" t="s">
        <v>87</v>
      </c>
      <c r="D64" s="255">
        <v>0</v>
      </c>
      <c r="E64" s="100">
        <v>1</v>
      </c>
      <c r="F64" s="100">
        <v>1</v>
      </c>
      <c r="G64" s="100">
        <v>1</v>
      </c>
      <c r="H64" s="100">
        <v>1</v>
      </c>
      <c r="I64" s="636"/>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row r="65" spans="1:52" s="16" customFormat="1" ht="17.100000000000001" customHeight="1">
      <c r="A65" s="618"/>
      <c r="B65" s="619" t="s">
        <v>272</v>
      </c>
      <c r="C65" s="254" t="s">
        <v>101</v>
      </c>
      <c r="D65" s="101">
        <v>0.7</v>
      </c>
      <c r="E65" s="101">
        <v>0.8</v>
      </c>
      <c r="F65" s="101">
        <v>0.85</v>
      </c>
      <c r="G65" s="101">
        <v>0.9</v>
      </c>
      <c r="H65" s="28">
        <v>0.9</v>
      </c>
      <c r="I65" s="636"/>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row>
    <row r="66" spans="1:52" s="16" customFormat="1" ht="17.100000000000001" customHeight="1">
      <c r="A66" s="618"/>
      <c r="B66" s="657"/>
      <c r="C66" s="254" t="s">
        <v>129</v>
      </c>
      <c r="D66" s="101">
        <v>0</v>
      </c>
      <c r="E66" s="101">
        <v>0.5</v>
      </c>
      <c r="F66" s="101">
        <v>0.6</v>
      </c>
      <c r="G66" s="101">
        <v>0.7</v>
      </c>
      <c r="H66" s="97">
        <v>0.7</v>
      </c>
      <c r="I66" s="636"/>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row>
    <row r="67" spans="1:52">
      <c r="A67" s="618"/>
      <c r="B67" s="657"/>
      <c r="C67" s="24" t="s">
        <v>3</v>
      </c>
      <c r="D67" s="30"/>
      <c r="E67" s="254"/>
      <c r="F67" s="254"/>
      <c r="G67" s="254"/>
      <c r="H67" s="254"/>
      <c r="I67" s="637"/>
      <c r="AV67" s="12"/>
      <c r="AW67" s="12"/>
      <c r="AX67" s="12"/>
      <c r="AY67" s="12"/>
      <c r="AZ67" s="12"/>
    </row>
    <row r="68" spans="1:52">
      <c r="A68" s="618"/>
      <c r="B68" s="657"/>
      <c r="C68" s="595"/>
      <c r="D68" s="587" t="s">
        <v>4</v>
      </c>
      <c r="E68" s="587"/>
      <c r="F68" s="587"/>
      <c r="G68" s="587"/>
      <c r="H68" s="265"/>
      <c r="I68" s="301" t="s">
        <v>8</v>
      </c>
      <c r="AV68" s="12"/>
      <c r="AW68" s="12"/>
      <c r="AX68" s="12"/>
      <c r="AY68" s="12"/>
      <c r="AZ68" s="12"/>
    </row>
    <row r="69" spans="1:52" ht="12.75" customHeight="1">
      <c r="A69" s="618"/>
      <c r="B69" s="620"/>
      <c r="C69" s="596"/>
      <c r="D69" s="629" t="s">
        <v>155</v>
      </c>
      <c r="E69" s="630"/>
      <c r="F69" s="630"/>
      <c r="G69" s="630"/>
      <c r="H69" s="261"/>
      <c r="I69" s="305"/>
      <c r="AV69" s="12"/>
      <c r="AW69" s="12"/>
      <c r="AX69" s="12"/>
      <c r="AY69" s="12"/>
      <c r="AZ69" s="12"/>
    </row>
    <row r="70" spans="1:52">
      <c r="A70" s="295" t="s">
        <v>90</v>
      </c>
      <c r="B70" s="14" t="s">
        <v>10</v>
      </c>
      <c r="C70" s="23" t="s">
        <v>2</v>
      </c>
      <c r="D70" s="258" t="s">
        <v>1</v>
      </c>
      <c r="E70" s="258" t="s">
        <v>39</v>
      </c>
      <c r="F70" s="258" t="s">
        <v>40</v>
      </c>
      <c r="G70" s="49" t="s">
        <v>41</v>
      </c>
      <c r="H70" s="113" t="s">
        <v>23</v>
      </c>
      <c r="I70" s="306" t="s">
        <v>5</v>
      </c>
      <c r="AV70" s="12"/>
      <c r="AW70" s="12"/>
      <c r="AX70" s="12"/>
      <c r="AY70" s="12"/>
      <c r="AZ70" s="12"/>
    </row>
    <row r="71" spans="1:52" s="19" customFormat="1" ht="57.75" customHeight="1">
      <c r="A71" s="608" t="s">
        <v>370</v>
      </c>
      <c r="B71" s="588" t="s">
        <v>375</v>
      </c>
      <c r="C71" s="254" t="s">
        <v>134</v>
      </c>
      <c r="D71" s="41">
        <v>0</v>
      </c>
      <c r="E71" s="41">
        <f>'DRC Logframe'!E43</f>
        <v>1310</v>
      </c>
      <c r="F71" s="41">
        <f>'DRC Logframe'!F43</f>
        <v>862</v>
      </c>
      <c r="G71" s="41">
        <f>'DRC Logframe'!G43</f>
        <v>1028</v>
      </c>
      <c r="H71" s="41">
        <f>'DRC Logframe'!H43</f>
        <v>1310</v>
      </c>
      <c r="I71" s="303" t="s">
        <v>247</v>
      </c>
      <c r="J71" s="12"/>
      <c r="K71" s="12"/>
      <c r="L71" s="12"/>
      <c r="M71" s="12"/>
      <c r="N71" s="12"/>
      <c r="O71" s="12"/>
      <c r="P71" s="12"/>
    </row>
    <row r="72" spans="1:52" ht="38.25" customHeight="1">
      <c r="A72" s="609"/>
      <c r="B72" s="588"/>
      <c r="C72" s="254" t="s">
        <v>55</v>
      </c>
      <c r="D72" s="58">
        <v>0</v>
      </c>
      <c r="E72" s="58">
        <f>'Guinea Bissau GiveWell'!E53</f>
        <v>3666</v>
      </c>
      <c r="F72" s="58">
        <f>'Guinea Bissau GiveWell'!F53</f>
        <v>3666</v>
      </c>
      <c r="G72" s="58">
        <f>'Guinea Bissau GiveWell'!G53</f>
        <v>3666</v>
      </c>
      <c r="H72" s="58">
        <f>'Guinea Bissau GiveWell'!H53</f>
        <v>3666</v>
      </c>
      <c r="I72" s="307" t="s">
        <v>251</v>
      </c>
      <c r="AV72" s="12"/>
      <c r="AW72" s="12"/>
      <c r="AX72" s="12"/>
      <c r="AY72" s="12"/>
      <c r="AZ72" s="12"/>
    </row>
    <row r="73" spans="1:52" ht="48" customHeight="1">
      <c r="A73" s="609"/>
      <c r="B73" s="588"/>
      <c r="C73" s="254" t="s">
        <v>87</v>
      </c>
      <c r="D73" s="58">
        <f>'Guinea Conakry '!D71</f>
        <v>673</v>
      </c>
      <c r="E73" s="58">
        <f>'Guinea Conakry '!E71</f>
        <v>673</v>
      </c>
      <c r="F73" s="58">
        <f>'Guinea Conakry '!F71</f>
        <v>1118</v>
      </c>
      <c r="G73" s="58">
        <f>'Guinea Conakry '!G71</f>
        <v>1118</v>
      </c>
      <c r="H73" s="58">
        <f>'Guinea Conakry '!H71</f>
        <v>1118</v>
      </c>
      <c r="I73" s="303" t="s">
        <v>372</v>
      </c>
      <c r="AV73" s="12"/>
      <c r="AW73" s="12"/>
      <c r="AX73" s="12"/>
      <c r="AY73" s="12"/>
      <c r="AZ73" s="12"/>
    </row>
    <row r="74" spans="1:52" ht="60.75" customHeight="1">
      <c r="A74" s="609"/>
      <c r="B74" s="588"/>
      <c r="C74" s="254" t="s">
        <v>101</v>
      </c>
      <c r="D74" s="41" t="str">
        <f>'Nigeria - 4 states'!D42</f>
        <v xml:space="preserve"> 5,983  </v>
      </c>
      <c r="E74" s="41" t="str">
        <f>'Nigeria - 4 states'!E42</f>
        <v xml:space="preserve"> 5,098 </v>
      </c>
      <c r="F74" s="41" t="str">
        <f>'Nigeria - 4 states'!F42</f>
        <v xml:space="preserve">4,248  </v>
      </c>
      <c r="G74" s="41" t="str">
        <f>'Nigeria - 4 states'!G42</f>
        <v xml:space="preserve"> 5,098  </v>
      </c>
      <c r="H74" s="41">
        <f>'Nigeria - 4 states'!H42</f>
        <v>5098</v>
      </c>
      <c r="I74" s="303" t="s">
        <v>373</v>
      </c>
      <c r="AV74" s="12"/>
      <c r="AW74" s="12"/>
      <c r="AX74" s="12"/>
      <c r="AY74" s="12"/>
      <c r="AZ74" s="12"/>
    </row>
    <row r="75" spans="1:52" ht="36.75" customHeight="1">
      <c r="A75" s="609"/>
      <c r="B75" s="588"/>
      <c r="C75" s="254" t="s">
        <v>129</v>
      </c>
      <c r="D75" s="41">
        <v>0</v>
      </c>
      <c r="E75" s="41">
        <f>'Nigeria - Benue '!E42</f>
        <v>5400</v>
      </c>
      <c r="F75" s="41">
        <f>'Nigeria - Benue '!F42</f>
        <v>5600</v>
      </c>
      <c r="G75" s="41">
        <f>'Nigeria - Benue '!G42</f>
        <v>5600</v>
      </c>
      <c r="H75" s="41">
        <f>'Nigeria - Benue '!H42</f>
        <v>5600</v>
      </c>
      <c r="I75" s="635" t="s">
        <v>374</v>
      </c>
      <c r="AV75" s="12"/>
      <c r="AW75" s="12"/>
      <c r="AX75" s="12"/>
      <c r="AY75" s="12"/>
      <c r="AZ75" s="12"/>
    </row>
    <row r="76" spans="1:52" ht="12" customHeight="1">
      <c r="A76" s="609"/>
      <c r="B76" s="588"/>
      <c r="C76" s="24" t="s">
        <v>3</v>
      </c>
      <c r="D76" s="30"/>
      <c r="E76" s="254"/>
      <c r="F76" s="254"/>
      <c r="G76" s="254"/>
      <c r="H76" s="31"/>
      <c r="I76" s="637"/>
      <c r="AV76" s="12"/>
      <c r="AW76" s="12"/>
      <c r="AX76" s="12"/>
      <c r="AY76" s="12"/>
      <c r="AZ76" s="12"/>
    </row>
    <row r="77" spans="1:52" ht="12" customHeight="1">
      <c r="A77" s="609"/>
      <c r="B77" s="588"/>
      <c r="C77" s="595"/>
      <c r="D77" s="593" t="s">
        <v>4</v>
      </c>
      <c r="E77" s="594"/>
      <c r="F77" s="594"/>
      <c r="G77" s="607"/>
      <c r="H77" s="29"/>
      <c r="I77" s="301" t="s">
        <v>8</v>
      </c>
      <c r="AV77" s="12"/>
      <c r="AW77" s="12"/>
      <c r="AX77" s="12"/>
      <c r="AY77" s="12"/>
      <c r="AZ77" s="12"/>
    </row>
    <row r="78" spans="1:52">
      <c r="A78" s="609"/>
      <c r="B78" s="588"/>
      <c r="C78" s="596"/>
      <c r="D78" s="585" t="s">
        <v>371</v>
      </c>
      <c r="E78" s="585"/>
      <c r="F78" s="585"/>
      <c r="G78" s="585"/>
      <c r="H78" s="256"/>
      <c r="I78" s="305"/>
      <c r="AV78" s="12"/>
      <c r="AW78" s="12"/>
      <c r="AX78" s="12"/>
      <c r="AY78" s="12"/>
      <c r="AZ78" s="12"/>
    </row>
    <row r="79" spans="1:52" ht="23.25" customHeight="1">
      <c r="A79" s="609"/>
      <c r="B79" s="14" t="s">
        <v>11</v>
      </c>
      <c r="C79" s="23" t="s">
        <v>2</v>
      </c>
      <c r="D79" s="258" t="s">
        <v>1</v>
      </c>
      <c r="E79" s="258" t="s">
        <v>39</v>
      </c>
      <c r="F79" s="258" t="s">
        <v>40</v>
      </c>
      <c r="G79" s="49" t="s">
        <v>41</v>
      </c>
      <c r="H79" s="113" t="s">
        <v>23</v>
      </c>
      <c r="I79" s="306" t="s">
        <v>5</v>
      </c>
      <c r="AV79" s="12"/>
      <c r="AW79" s="12"/>
      <c r="AX79" s="12"/>
      <c r="AY79" s="12"/>
      <c r="AZ79" s="12"/>
    </row>
    <row r="80" spans="1:52" s="17" customFormat="1">
      <c r="A80" s="609"/>
      <c r="B80" s="589" t="s">
        <v>226</v>
      </c>
      <c r="C80" s="254" t="s">
        <v>134</v>
      </c>
      <c r="D80" s="41">
        <f>'DRC Logframe'!D48</f>
        <v>124</v>
      </c>
      <c r="E80" s="41">
        <f>'DRC Logframe'!E48</f>
        <v>159</v>
      </c>
      <c r="F80" s="41">
        <f>'DRC Logframe'!F48</f>
        <v>99</v>
      </c>
      <c r="G80" s="41">
        <f>'DRC Logframe'!G48</f>
        <v>131</v>
      </c>
      <c r="H80" s="41">
        <f>'DRC Logframe'!H48</f>
        <v>159</v>
      </c>
      <c r="I80" s="635" t="s">
        <v>230</v>
      </c>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row>
    <row r="81" spans="1:52" ht="50.25" customHeight="1">
      <c r="A81" s="609"/>
      <c r="B81" s="589"/>
      <c r="C81" s="254" t="s">
        <v>55</v>
      </c>
      <c r="D81" s="58">
        <f>'Guinea Bissau GiveWell'!D58</f>
        <v>0</v>
      </c>
      <c r="E81" s="58">
        <f>'Guinea Bissau GiveWell'!E58</f>
        <v>183</v>
      </c>
      <c r="F81" s="58">
        <f>'Guinea Bissau GiveWell'!F58</f>
        <v>183</v>
      </c>
      <c r="G81" s="58">
        <f>'Guinea Bissau GiveWell'!G58</f>
        <v>183</v>
      </c>
      <c r="H81" s="58">
        <f>'Guinea Bissau GiveWell'!H58</f>
        <v>183</v>
      </c>
      <c r="I81" s="636"/>
      <c r="AV81" s="12"/>
      <c r="AW81" s="12"/>
      <c r="AX81" s="12"/>
      <c r="AY81" s="12"/>
      <c r="AZ81" s="12"/>
    </row>
    <row r="82" spans="1:52">
      <c r="A82" s="609"/>
      <c r="B82" s="589"/>
      <c r="C82" s="254" t="s">
        <v>87</v>
      </c>
      <c r="D82" s="166">
        <f>'Guinea Conakry '!D76</f>
        <v>64</v>
      </c>
      <c r="E82" s="166">
        <f>'Guinea Conakry '!E76</f>
        <v>64</v>
      </c>
      <c r="F82" s="166">
        <f>'Guinea Conakry '!F76</f>
        <v>64</v>
      </c>
      <c r="G82" s="166">
        <f>'Guinea Conakry '!G76</f>
        <v>64</v>
      </c>
      <c r="H82" s="166">
        <f>'Guinea Conakry '!H76</f>
        <v>64</v>
      </c>
      <c r="I82" s="636"/>
      <c r="AV82" s="12"/>
      <c r="AW82" s="12"/>
      <c r="AX82" s="12"/>
      <c r="AY82" s="12"/>
      <c r="AZ82" s="12"/>
    </row>
    <row r="83" spans="1:52">
      <c r="A83" s="609"/>
      <c r="B83" s="589"/>
      <c r="C83" s="254" t="s">
        <v>101</v>
      </c>
      <c r="D83" s="166">
        <f>'Nigeria - 4 states'!D47</f>
        <v>1218</v>
      </c>
      <c r="E83" s="166">
        <f>'Nigeria - 4 states'!E47</f>
        <v>1218</v>
      </c>
      <c r="F83" s="166">
        <f>'Nigeria - 4 states'!F47</f>
        <v>1218</v>
      </c>
      <c r="G83" s="166">
        <f>'Nigeria - 4 states'!G47</f>
        <v>1218</v>
      </c>
      <c r="H83" s="166">
        <f>'Nigeria - 4 states'!H47</f>
        <v>1218</v>
      </c>
      <c r="I83" s="636"/>
      <c r="AV83" s="12"/>
      <c r="AW83" s="12"/>
      <c r="AX83" s="12"/>
      <c r="AY83" s="12"/>
      <c r="AZ83" s="12"/>
    </row>
    <row r="84" spans="1:52" ht="14.1" customHeight="1">
      <c r="A84" s="609"/>
      <c r="B84" s="589"/>
      <c r="C84" s="254" t="s">
        <v>129</v>
      </c>
      <c r="D84" s="166">
        <f>'Nigeria - Benue '!D44</f>
        <v>0</v>
      </c>
      <c r="E84" s="166">
        <f>'Nigeria - Benue '!E44</f>
        <v>264</v>
      </c>
      <c r="F84" s="166">
        <f>'Nigeria - Benue '!F44</f>
        <v>264</v>
      </c>
      <c r="G84" s="166">
        <f>'Nigeria - Benue '!G44</f>
        <v>264</v>
      </c>
      <c r="H84" s="166">
        <f>'Nigeria - Benue '!H44</f>
        <v>264</v>
      </c>
      <c r="I84" s="636"/>
      <c r="AV84" s="12"/>
      <c r="AW84" s="12"/>
      <c r="AX84" s="12"/>
      <c r="AY84" s="12"/>
      <c r="AZ84" s="12"/>
    </row>
    <row r="85" spans="1:52" ht="12" customHeight="1">
      <c r="A85" s="609"/>
      <c r="B85" s="589"/>
      <c r="C85" s="24" t="s">
        <v>3</v>
      </c>
      <c r="D85" s="30"/>
      <c r="E85" s="254"/>
      <c r="F85" s="254"/>
      <c r="G85" s="254"/>
      <c r="H85" s="254"/>
      <c r="I85" s="637"/>
      <c r="AV85" s="12"/>
      <c r="AW85" s="12"/>
      <c r="AX85" s="12"/>
      <c r="AY85" s="12"/>
      <c r="AZ85" s="12"/>
    </row>
    <row r="86" spans="1:52" ht="12" customHeight="1">
      <c r="A86" s="609"/>
      <c r="B86" s="589"/>
      <c r="C86" s="595"/>
      <c r="D86" s="593" t="s">
        <v>4</v>
      </c>
      <c r="E86" s="594"/>
      <c r="F86" s="594"/>
      <c r="G86" s="607"/>
      <c r="H86" s="259"/>
      <c r="I86" s="301" t="s">
        <v>8</v>
      </c>
      <c r="AV86" s="12"/>
      <c r="AW86" s="12"/>
      <c r="AX86" s="12"/>
      <c r="AY86" s="12"/>
      <c r="AZ86" s="12"/>
    </row>
    <row r="87" spans="1:52">
      <c r="A87" s="609"/>
      <c r="B87" s="589"/>
      <c r="C87" s="596"/>
      <c r="D87" s="585" t="s">
        <v>135</v>
      </c>
      <c r="E87" s="585"/>
      <c r="F87" s="585"/>
      <c r="G87" s="585"/>
      <c r="H87" s="256"/>
      <c r="I87" s="305"/>
      <c r="AV87" s="12"/>
      <c r="AW87" s="12"/>
      <c r="AX87" s="12"/>
      <c r="AY87" s="12"/>
      <c r="AZ87" s="12"/>
    </row>
    <row r="88" spans="1:52" ht="12.75" customHeight="1">
      <c r="A88" s="609"/>
      <c r="B88" s="14" t="s">
        <v>12</v>
      </c>
      <c r="C88" s="23" t="s">
        <v>2</v>
      </c>
      <c r="D88" s="258" t="s">
        <v>1</v>
      </c>
      <c r="E88" s="258" t="s">
        <v>39</v>
      </c>
      <c r="F88" s="258" t="s">
        <v>40</v>
      </c>
      <c r="G88" s="49" t="s">
        <v>41</v>
      </c>
      <c r="H88" s="113" t="s">
        <v>23</v>
      </c>
      <c r="I88" s="306" t="s">
        <v>5</v>
      </c>
      <c r="AV88" s="12"/>
      <c r="AW88" s="12"/>
      <c r="AX88" s="12"/>
      <c r="AY88" s="12"/>
      <c r="AZ88" s="12"/>
    </row>
    <row r="89" spans="1:52" s="17" customFormat="1" ht="12.75" customHeight="1">
      <c r="A89" s="609"/>
      <c r="B89" s="658" t="s">
        <v>376</v>
      </c>
      <c r="C89" s="254" t="s">
        <v>134</v>
      </c>
      <c r="D89" s="169">
        <f>'DRC Logframe'!D53</f>
        <v>2704</v>
      </c>
      <c r="E89" s="169">
        <f>'DRC Logframe'!E53</f>
        <v>3299</v>
      </c>
      <c r="F89" s="169">
        <f>'DRC Logframe'!F53</f>
        <v>3397.9700000000003</v>
      </c>
      <c r="G89" s="169">
        <f>'DRC Logframe'!G53</f>
        <v>3499.9091000000003</v>
      </c>
      <c r="H89" s="169">
        <f>'DRC Logframe'!H53</f>
        <v>3500</v>
      </c>
      <c r="I89" s="635" t="s">
        <v>378</v>
      </c>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row>
    <row r="90" spans="1:52">
      <c r="A90" s="609"/>
      <c r="B90" s="659"/>
      <c r="C90" s="254" t="s">
        <v>55</v>
      </c>
      <c r="D90" s="171">
        <f>'Guinea Bissau GiveWell'!D63</f>
        <v>0</v>
      </c>
      <c r="E90" s="171">
        <f>'Guinea Bissau GiveWell'!E63</f>
        <v>2500</v>
      </c>
      <c r="F90" s="171">
        <f>'Guinea Bissau GiveWell'!F63</f>
        <v>2600</v>
      </c>
      <c r="G90" s="171">
        <f>'Guinea Bissau GiveWell'!G63</f>
        <v>2700</v>
      </c>
      <c r="H90" s="171">
        <f>'Guinea Bissau GiveWell'!H63</f>
        <v>2700</v>
      </c>
      <c r="I90" s="636"/>
      <c r="AV90" s="12"/>
      <c r="AW90" s="12"/>
      <c r="AX90" s="12"/>
      <c r="AY90" s="12"/>
      <c r="AZ90" s="12"/>
    </row>
    <row r="91" spans="1:52">
      <c r="A91" s="609"/>
      <c r="B91" s="659"/>
      <c r="C91" s="254" t="s">
        <v>87</v>
      </c>
      <c r="D91" s="166">
        <f>'Guinea Conakry '!D81</f>
        <v>365</v>
      </c>
      <c r="E91" s="166">
        <f>'Guinea Conakry '!E81</f>
        <v>365</v>
      </c>
      <c r="F91" s="166">
        <f>'Guinea Conakry '!F81</f>
        <v>1192</v>
      </c>
      <c r="G91" s="166">
        <f>'Guinea Conakry '!G81</f>
        <v>1218</v>
      </c>
      <c r="H91" s="166">
        <f>'Guinea Conakry '!H81</f>
        <v>1218</v>
      </c>
      <c r="I91" s="636"/>
      <c r="AV91" s="12"/>
      <c r="AW91" s="12"/>
      <c r="AX91" s="12"/>
      <c r="AY91" s="12"/>
      <c r="AZ91" s="12"/>
    </row>
    <row r="92" spans="1:52" ht="14.1" customHeight="1">
      <c r="A92" s="609"/>
      <c r="B92" s="659"/>
      <c r="C92" s="254" t="s">
        <v>101</v>
      </c>
      <c r="D92" s="129" t="str">
        <f>'Nigeria - 4 states'!D52</f>
        <v>4,000</v>
      </c>
      <c r="E92" s="129" t="str">
        <f>'Nigeria - 4 states'!E52</f>
        <v xml:space="preserve"> 4,000</v>
      </c>
      <c r="F92" s="129" t="str">
        <f>'Nigeria - 4 states'!F52</f>
        <v>3,000</v>
      </c>
      <c r="G92" s="129" t="str">
        <f>'Nigeria - 4 states'!G52</f>
        <v>4,400</v>
      </c>
      <c r="H92" s="129">
        <f>'Nigeria - 4 states'!H52</f>
        <v>4400</v>
      </c>
      <c r="I92" s="636"/>
      <c r="AV92" s="12"/>
      <c r="AW92" s="12"/>
      <c r="AX92" s="12"/>
      <c r="AY92" s="12"/>
      <c r="AZ92" s="12"/>
    </row>
    <row r="93" spans="1:52">
      <c r="A93" s="609"/>
      <c r="B93" s="659"/>
      <c r="C93" s="254" t="s">
        <v>129</v>
      </c>
      <c r="D93" s="108" t="str">
        <f>'Nigeria - Benue '!D49</f>
        <v xml:space="preserve"> 0</v>
      </c>
      <c r="E93" s="108" t="str">
        <f>'Nigeria - Benue '!E49</f>
        <v>2,000</v>
      </c>
      <c r="F93" s="108" t="str">
        <f>'Nigeria - Benue '!F49</f>
        <v>2,200</v>
      </c>
      <c r="G93" s="108" t="str">
        <f>'Nigeria - Benue '!G49</f>
        <v>2,200</v>
      </c>
      <c r="H93" s="108" t="str">
        <f>'Nigeria - Benue '!H49</f>
        <v>2,200</v>
      </c>
      <c r="I93" s="636"/>
      <c r="AV93" s="12"/>
      <c r="AW93" s="12"/>
      <c r="AX93" s="12"/>
      <c r="AY93" s="12"/>
      <c r="AZ93" s="12"/>
    </row>
    <row r="94" spans="1:52" ht="12" customHeight="1">
      <c r="A94" s="609"/>
      <c r="B94" s="660"/>
      <c r="C94" s="24" t="s">
        <v>3</v>
      </c>
      <c r="D94" s="30"/>
      <c r="E94" s="254"/>
      <c r="F94" s="254"/>
      <c r="G94" s="254"/>
      <c r="H94" s="254"/>
      <c r="I94" s="637"/>
      <c r="AV94" s="12"/>
      <c r="AW94" s="12"/>
      <c r="AX94" s="12"/>
      <c r="AY94" s="12"/>
      <c r="AZ94" s="12"/>
    </row>
    <row r="95" spans="1:52">
      <c r="A95" s="609"/>
      <c r="B95" s="14" t="s">
        <v>31</v>
      </c>
      <c r="C95" s="23" t="s">
        <v>2</v>
      </c>
      <c r="D95" s="258" t="s">
        <v>1</v>
      </c>
      <c r="E95" s="258" t="s">
        <v>39</v>
      </c>
      <c r="F95" s="258" t="s">
        <v>40</v>
      </c>
      <c r="G95" s="49" t="s">
        <v>41</v>
      </c>
      <c r="H95" s="113" t="s">
        <v>23</v>
      </c>
      <c r="I95" s="308"/>
      <c r="AV95" s="12"/>
      <c r="AW95" s="12"/>
      <c r="AX95" s="12"/>
      <c r="AY95" s="12"/>
      <c r="AZ95" s="12"/>
    </row>
    <row r="96" spans="1:52" s="17" customFormat="1" ht="12.75" customHeight="1">
      <c r="A96" s="609"/>
      <c r="B96" s="658" t="s">
        <v>377</v>
      </c>
      <c r="C96" s="254" t="s">
        <v>134</v>
      </c>
      <c r="D96" s="58">
        <f>'DRC Logframe'!D58</f>
        <v>0</v>
      </c>
      <c r="E96" s="58">
        <f>'DRC Logframe'!E58</f>
        <v>655</v>
      </c>
      <c r="F96" s="58">
        <f>'DRC Logframe'!F58</f>
        <v>431</v>
      </c>
      <c r="G96" s="58">
        <f>'DRC Logframe'!G58</f>
        <v>514</v>
      </c>
      <c r="H96" s="58">
        <f>'DRC Logframe'!H58</f>
        <v>655</v>
      </c>
      <c r="I96" s="635" t="s">
        <v>379</v>
      </c>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row>
    <row r="97" spans="1:52">
      <c r="A97" s="609"/>
      <c r="B97" s="659"/>
      <c r="C97" s="81" t="s">
        <v>55</v>
      </c>
      <c r="D97" s="171">
        <f>'Guinea Bissau GiveWell'!D68</f>
        <v>0</v>
      </c>
      <c r="E97" s="171">
        <f>'Guinea Bissau GiveWell'!E68</f>
        <v>1833</v>
      </c>
      <c r="F97" s="171">
        <f>'Guinea Bissau GiveWell'!F68</f>
        <v>1833</v>
      </c>
      <c r="G97" s="171">
        <f>'Guinea Bissau GiveWell'!G68</f>
        <v>1833</v>
      </c>
      <c r="H97" s="171">
        <f>'Guinea Bissau GiveWell'!H68</f>
        <v>1833</v>
      </c>
      <c r="I97" s="636"/>
      <c r="AV97" s="12"/>
      <c r="AW97" s="12"/>
      <c r="AX97" s="12"/>
      <c r="AY97" s="12"/>
      <c r="AZ97" s="12"/>
    </row>
    <row r="98" spans="1:52">
      <c r="A98" s="609"/>
      <c r="B98" s="659"/>
      <c r="C98" s="81" t="s">
        <v>87</v>
      </c>
      <c r="D98" s="65" t="str">
        <f>'Guinea Conakry '!D86</f>
        <v>0(0/559 schools)</v>
      </c>
      <c r="E98" s="65">
        <f>'Guinea Conakry '!E86</f>
        <v>252</v>
      </c>
      <c r="F98" s="65">
        <f>'Guinea Conakry '!F86</f>
        <v>559</v>
      </c>
      <c r="G98" s="65">
        <f>'Guinea Conakry '!G86</f>
        <v>559</v>
      </c>
      <c r="H98" s="65">
        <f>'Guinea Conakry '!H86</f>
        <v>559</v>
      </c>
      <c r="I98" s="636"/>
      <c r="AV98" s="12"/>
      <c r="AW98" s="12"/>
      <c r="AX98" s="12"/>
      <c r="AY98" s="12"/>
      <c r="AZ98" s="12"/>
    </row>
    <row r="99" spans="1:52">
      <c r="A99" s="609"/>
      <c r="B99" s="659"/>
      <c r="C99" s="81" t="s">
        <v>101</v>
      </c>
      <c r="D99" s="172">
        <f>'Nigeria - 4 states'!D57</f>
        <v>4064</v>
      </c>
      <c r="E99" s="172">
        <f>'Nigeria - 4 states'!E57</f>
        <v>5098</v>
      </c>
      <c r="F99" s="172">
        <f>'Nigeria - 4 states'!F57</f>
        <v>4294</v>
      </c>
      <c r="G99" s="172">
        <f>'Nigeria - 4 states'!G57</f>
        <v>7100</v>
      </c>
      <c r="H99" s="172">
        <f>'Nigeria - 4 states'!H57</f>
        <v>7100</v>
      </c>
      <c r="I99" s="636"/>
      <c r="AV99" s="12"/>
      <c r="AW99" s="12"/>
      <c r="AX99" s="12"/>
      <c r="AY99" s="12"/>
      <c r="AZ99" s="12"/>
    </row>
    <row r="100" spans="1:52">
      <c r="A100" s="609"/>
      <c r="B100" s="659"/>
      <c r="C100" s="81" t="s">
        <v>129</v>
      </c>
      <c r="D100" s="94">
        <f>'Nigeria - Benue '!D53</f>
        <v>0</v>
      </c>
      <c r="E100" s="94">
        <f>'Nigeria - Benue '!E53</f>
        <v>5152</v>
      </c>
      <c r="F100" s="94">
        <f>'Nigeria - Benue '!F53</f>
        <v>4784</v>
      </c>
      <c r="G100" s="94">
        <f>'Nigeria - Benue '!G53</f>
        <v>5152</v>
      </c>
      <c r="H100" s="94">
        <f>'Nigeria - Benue '!H53</f>
        <v>5152</v>
      </c>
      <c r="I100" s="636"/>
      <c r="AV100" s="12"/>
      <c r="AW100" s="12"/>
      <c r="AX100" s="12"/>
      <c r="AY100" s="12"/>
      <c r="AZ100" s="12"/>
    </row>
    <row r="101" spans="1:52">
      <c r="A101" s="609"/>
      <c r="B101" s="659"/>
      <c r="C101" s="24" t="s">
        <v>3</v>
      </c>
      <c r="D101" s="30"/>
      <c r="E101" s="254"/>
      <c r="F101" s="254"/>
      <c r="G101" s="254"/>
      <c r="H101" s="255"/>
      <c r="I101" s="637"/>
      <c r="AV101" s="12"/>
      <c r="AW101" s="12"/>
      <c r="AX101" s="12"/>
      <c r="AY101" s="12"/>
      <c r="AZ101" s="12"/>
    </row>
    <row r="102" spans="1:52">
      <c r="A102" s="609"/>
      <c r="B102" s="659"/>
      <c r="C102" s="595"/>
      <c r="D102" s="593" t="s">
        <v>4</v>
      </c>
      <c r="E102" s="594"/>
      <c r="F102" s="594"/>
      <c r="G102" s="607"/>
      <c r="H102" s="259"/>
      <c r="I102" s="301" t="s">
        <v>8</v>
      </c>
      <c r="AV102" s="12"/>
      <c r="AW102" s="12"/>
      <c r="AX102" s="12"/>
      <c r="AY102" s="12"/>
      <c r="AZ102" s="12"/>
    </row>
    <row r="103" spans="1:52">
      <c r="A103" s="610"/>
      <c r="B103" s="660"/>
      <c r="C103" s="596"/>
      <c r="D103" s="621" t="s">
        <v>135</v>
      </c>
      <c r="E103" s="621"/>
      <c r="F103" s="621"/>
      <c r="G103" s="621"/>
      <c r="H103" s="621"/>
      <c r="I103" s="309"/>
      <c r="AV103" s="12"/>
      <c r="AW103" s="12"/>
      <c r="AX103" s="12"/>
      <c r="AY103" s="12"/>
      <c r="AZ103" s="12"/>
    </row>
    <row r="104" spans="1:52" s="279" customFormat="1">
      <c r="A104" s="310"/>
      <c r="B104" s="280"/>
      <c r="C104" s="281"/>
      <c r="D104" s="625"/>
      <c r="E104" s="625"/>
      <c r="F104" s="625"/>
      <c r="G104" s="625"/>
      <c r="H104" s="625"/>
      <c r="I104" s="626"/>
    </row>
    <row r="105" spans="1:52">
      <c r="A105" s="298" t="s">
        <v>136</v>
      </c>
      <c r="B105" s="278" t="s">
        <v>67</v>
      </c>
      <c r="C105" s="267" t="s">
        <v>2</v>
      </c>
      <c r="D105" s="268" t="s">
        <v>1</v>
      </c>
      <c r="E105" s="268" t="s">
        <v>39</v>
      </c>
      <c r="F105" s="268" t="s">
        <v>40</v>
      </c>
      <c r="G105" s="269" t="s">
        <v>41</v>
      </c>
      <c r="H105" s="270" t="s">
        <v>23</v>
      </c>
      <c r="I105" s="299" t="s">
        <v>5</v>
      </c>
      <c r="AV105" s="12"/>
      <c r="AW105" s="12"/>
      <c r="AX105" s="12"/>
      <c r="AY105" s="12"/>
      <c r="AZ105" s="12"/>
    </row>
    <row r="106" spans="1:52" s="55" customFormat="1" ht="89.25">
      <c r="A106" s="651" t="s">
        <v>381</v>
      </c>
      <c r="B106" s="584" t="s">
        <v>382</v>
      </c>
      <c r="C106" s="254" t="s">
        <v>134</v>
      </c>
      <c r="D106" s="35">
        <f>'DRC Logframe'!D64</f>
        <v>52829</v>
      </c>
      <c r="E106" s="35">
        <f>'DRC Logframe'!E64</f>
        <v>45367</v>
      </c>
      <c r="F106" s="35">
        <f>'DRC Logframe'!F64</f>
        <v>46728</v>
      </c>
      <c r="G106" s="35">
        <f>'DRC Logframe'!G64</f>
        <v>48129</v>
      </c>
      <c r="H106" s="35">
        <f>'DRC Logframe'!H64</f>
        <v>140224</v>
      </c>
      <c r="I106" s="311" t="s">
        <v>383</v>
      </c>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row>
    <row r="107" spans="1:52" ht="56.25" customHeight="1">
      <c r="A107" s="652"/>
      <c r="B107" s="584"/>
      <c r="C107" s="254" t="s">
        <v>55</v>
      </c>
      <c r="D107" s="171">
        <f>'Guinea Bissau GiveWell'!D74</f>
        <v>0</v>
      </c>
      <c r="E107" s="171">
        <f>'Guinea Bissau GiveWell'!E74</f>
        <v>255126</v>
      </c>
      <c r="F107" s="171">
        <f>'Guinea Bissau GiveWell'!F74</f>
        <v>209207</v>
      </c>
      <c r="G107" s="171">
        <f>'Guinea Bissau GiveWell'!G74</f>
        <v>213137</v>
      </c>
      <c r="H107" s="171">
        <f>'Guinea Bissau GiveWell'!H74</f>
        <v>677470</v>
      </c>
      <c r="I107" s="303" t="s">
        <v>384</v>
      </c>
      <c r="AV107" s="12"/>
      <c r="AW107" s="12"/>
      <c r="AX107" s="12"/>
      <c r="AY107" s="12"/>
      <c r="AZ107" s="12"/>
    </row>
    <row r="108" spans="1:52" ht="97.5" customHeight="1">
      <c r="A108" s="652"/>
      <c r="B108" s="584" t="s">
        <v>210</v>
      </c>
      <c r="C108" s="254" t="s">
        <v>87</v>
      </c>
      <c r="D108" s="166">
        <f>'Guinea Conakry '!D92</f>
        <v>0</v>
      </c>
      <c r="E108" s="166">
        <f>'Guinea Conakry '!E92</f>
        <v>136678</v>
      </c>
      <c r="F108" s="166">
        <f>'Guinea Conakry '!F92</f>
        <v>139685</v>
      </c>
      <c r="G108" s="166">
        <f>'Guinea Conakry '!G92</f>
        <v>142758</v>
      </c>
      <c r="H108" s="166">
        <f>'Guinea Conakry '!H92</f>
        <v>419121</v>
      </c>
      <c r="I108" s="303" t="s">
        <v>168</v>
      </c>
      <c r="AV108" s="12"/>
      <c r="AW108" s="12"/>
      <c r="AX108" s="12"/>
      <c r="AY108" s="12"/>
      <c r="AZ108" s="12"/>
    </row>
    <row r="109" spans="1:52" ht="38.25" customHeight="1">
      <c r="A109" s="652"/>
      <c r="B109" s="584"/>
      <c r="C109" s="482" t="s">
        <v>101</v>
      </c>
      <c r="D109" s="65">
        <f>'Nigeria - 4 states'!D62</f>
        <v>547914</v>
      </c>
      <c r="E109" s="65">
        <f>'Nigeria - 4 states'!E62</f>
        <v>287224</v>
      </c>
      <c r="F109" s="568">
        <f>'Nigeria - 4 states'!F62</f>
        <v>642489</v>
      </c>
      <c r="G109" s="65">
        <f>'Nigeria - 4 states'!G62</f>
        <v>851381</v>
      </c>
      <c r="H109" s="65">
        <f>'Nigeria - 4 states'!H62</f>
        <v>1781094</v>
      </c>
      <c r="I109" s="635" t="s">
        <v>169</v>
      </c>
      <c r="AV109" s="12"/>
      <c r="AW109" s="12"/>
      <c r="AX109" s="12"/>
      <c r="AY109" s="12"/>
      <c r="AZ109" s="12"/>
    </row>
    <row r="110" spans="1:52" ht="25.5" customHeight="1">
      <c r="A110" s="652"/>
      <c r="B110" s="584"/>
      <c r="C110" s="254" t="s">
        <v>129</v>
      </c>
      <c r="D110" s="65">
        <f>'Nigeria - Benue '!D58</f>
        <v>0</v>
      </c>
      <c r="E110" s="568">
        <f>'Nigeria - Benue '!E58</f>
        <v>799449</v>
      </c>
      <c r="F110" s="568">
        <f>'Nigeria - Benue '!F58</f>
        <v>819435</v>
      </c>
      <c r="G110" s="65">
        <f>'Nigeria - Benue '!G58</f>
        <v>325265</v>
      </c>
      <c r="H110" s="65">
        <f>'Nigeria - Benue '!H58</f>
        <v>842634</v>
      </c>
      <c r="I110" s="636"/>
      <c r="AV110" s="12"/>
      <c r="AW110" s="12"/>
      <c r="AX110" s="12"/>
      <c r="AY110" s="12"/>
      <c r="AZ110" s="12"/>
    </row>
    <row r="111" spans="1:52">
      <c r="A111" s="652"/>
      <c r="B111" s="584"/>
      <c r="C111" s="24" t="s">
        <v>3</v>
      </c>
      <c r="D111" s="59"/>
      <c r="E111" s="256"/>
      <c r="F111" s="256"/>
      <c r="G111" s="256"/>
      <c r="H111" s="256"/>
      <c r="I111" s="637"/>
      <c r="AV111" s="12"/>
      <c r="AW111" s="12"/>
      <c r="AX111" s="12"/>
      <c r="AY111" s="12"/>
      <c r="AZ111" s="12"/>
    </row>
    <row r="112" spans="1:52">
      <c r="A112" s="652"/>
      <c r="B112" s="584"/>
      <c r="C112" s="649"/>
      <c r="D112" s="593" t="s">
        <v>4</v>
      </c>
      <c r="E112" s="594"/>
      <c r="F112" s="594"/>
      <c r="G112" s="607"/>
      <c r="H112" s="29"/>
      <c r="I112" s="301" t="s">
        <v>8</v>
      </c>
      <c r="AV112" s="12"/>
      <c r="AW112" s="12"/>
      <c r="AX112" s="12"/>
      <c r="AY112" s="12"/>
      <c r="AZ112" s="12"/>
    </row>
    <row r="113" spans="1:52" ht="14.85" customHeight="1">
      <c r="A113" s="652"/>
      <c r="B113" s="584"/>
      <c r="C113" s="650"/>
      <c r="D113" s="629" t="s">
        <v>253</v>
      </c>
      <c r="E113" s="630"/>
      <c r="F113" s="630"/>
      <c r="G113" s="648"/>
      <c r="H113" s="261"/>
      <c r="I113" s="305"/>
      <c r="AV113" s="12"/>
      <c r="AW113" s="12"/>
      <c r="AX113" s="12"/>
      <c r="AY113" s="12"/>
      <c r="AZ113" s="12"/>
    </row>
    <row r="114" spans="1:52">
      <c r="A114" s="652"/>
      <c r="B114" s="14" t="s">
        <v>66</v>
      </c>
      <c r="C114" s="23" t="s">
        <v>2</v>
      </c>
      <c r="D114" s="258" t="s">
        <v>1</v>
      </c>
      <c r="E114" s="258" t="s">
        <v>39</v>
      </c>
      <c r="F114" s="258" t="s">
        <v>40</v>
      </c>
      <c r="G114" s="49" t="s">
        <v>41</v>
      </c>
      <c r="H114" s="113" t="s">
        <v>23</v>
      </c>
      <c r="I114" s="306" t="s">
        <v>5</v>
      </c>
      <c r="AV114" s="12"/>
      <c r="AW114" s="12"/>
      <c r="AX114" s="12"/>
      <c r="AY114" s="12"/>
      <c r="AZ114" s="12"/>
    </row>
    <row r="115" spans="1:52" ht="102">
      <c r="A115" s="652"/>
      <c r="B115" s="584" t="s">
        <v>231</v>
      </c>
      <c r="C115" s="82" t="s">
        <v>134</v>
      </c>
      <c r="D115" s="35">
        <f>'DRC Logframe'!D69</f>
        <v>311123</v>
      </c>
      <c r="E115" s="35">
        <f>'DRC Logframe'!E69</f>
        <v>292403</v>
      </c>
      <c r="F115" s="35">
        <f>'DRC Logframe'!F69</f>
        <v>159972</v>
      </c>
      <c r="G115" s="35">
        <f>'DRC Logframe'!G69</f>
        <v>291434</v>
      </c>
      <c r="H115" s="35">
        <f>'DRC Logframe'!H69</f>
        <v>743809</v>
      </c>
      <c r="I115" s="312" t="s">
        <v>386</v>
      </c>
      <c r="AV115" s="12"/>
      <c r="AW115" s="12"/>
      <c r="AX115" s="12"/>
      <c r="AY115" s="12"/>
      <c r="AZ115" s="12"/>
    </row>
    <row r="116" spans="1:52" ht="54" customHeight="1">
      <c r="A116" s="652"/>
      <c r="B116" s="584"/>
      <c r="C116" s="81" t="s">
        <v>55</v>
      </c>
      <c r="D116" s="171">
        <f>'Guinea Bissau GiveWell'!D79</f>
        <v>0</v>
      </c>
      <c r="E116" s="171">
        <f>'Guinea Bissau GiveWell'!E79</f>
        <v>224977</v>
      </c>
      <c r="F116" s="171">
        <f>'Guinea Bissau GiveWell'!F79</f>
        <v>221869</v>
      </c>
      <c r="G116" s="171">
        <f>'Guinea Bissau GiveWell'!G79</f>
        <v>138032</v>
      </c>
      <c r="H116" s="171">
        <f>'Guinea Bissau GiveWell'!H79</f>
        <v>584878</v>
      </c>
      <c r="I116" s="307" t="s">
        <v>387</v>
      </c>
      <c r="AV116" s="12"/>
      <c r="AW116" s="12"/>
      <c r="AX116" s="12"/>
      <c r="AY116" s="12"/>
      <c r="AZ116" s="12"/>
    </row>
    <row r="117" spans="1:52" ht="100.5" customHeight="1">
      <c r="A117" s="652"/>
      <c r="B117" s="654" t="s">
        <v>385</v>
      </c>
      <c r="C117" s="81" t="s">
        <v>87</v>
      </c>
      <c r="D117" s="166">
        <f>'Guinea Conakry '!D97</f>
        <v>0</v>
      </c>
      <c r="E117" s="166">
        <f>'Guinea Conakry '!E97</f>
        <v>136678</v>
      </c>
      <c r="F117" s="166">
        <f>'Guinea Conakry '!F97</f>
        <v>139685</v>
      </c>
      <c r="G117" s="166">
        <f>'Guinea Conakry '!G97</f>
        <v>142758</v>
      </c>
      <c r="H117" s="166">
        <f>'Guinea Conakry '!H97</f>
        <v>419121</v>
      </c>
      <c r="I117" s="307" t="s">
        <v>388</v>
      </c>
      <c r="AV117" s="12"/>
      <c r="AW117" s="12"/>
      <c r="AX117" s="12"/>
      <c r="AY117" s="12"/>
      <c r="AZ117" s="12"/>
    </row>
    <row r="118" spans="1:52" ht="12.75" customHeight="1">
      <c r="A118" s="652"/>
      <c r="B118" s="655"/>
      <c r="C118" s="81" t="s">
        <v>101</v>
      </c>
      <c r="D118" s="65">
        <f>'Nigeria - 4 states'!D67</f>
        <v>2012263</v>
      </c>
      <c r="E118" s="568">
        <f>'Nigeria - 4 states'!E67</f>
        <v>2287483</v>
      </c>
      <c r="F118" s="568">
        <f>'Nigeria - 4 states'!F67</f>
        <v>2099509</v>
      </c>
      <c r="G118" s="65" t="str">
        <f>'Nigeria - 4 states'!G67</f>
        <v>3,537,995</v>
      </c>
      <c r="H118" s="65">
        <f>'Nigeria - 4 states'!H67</f>
        <v>7924987</v>
      </c>
      <c r="I118" s="635" t="s">
        <v>173</v>
      </c>
      <c r="AV118" s="12"/>
      <c r="AW118" s="12"/>
      <c r="AX118" s="12"/>
      <c r="AY118" s="12"/>
      <c r="AZ118" s="12"/>
    </row>
    <row r="119" spans="1:52">
      <c r="A119" s="652"/>
      <c r="B119" s="655"/>
      <c r="C119" s="81" t="s">
        <v>129</v>
      </c>
      <c r="D119" s="65">
        <f>'Nigeria - Benue '!D62</f>
        <v>0</v>
      </c>
      <c r="E119" s="568">
        <f>'Nigeria - Benue '!E62</f>
        <v>1113890</v>
      </c>
      <c r="F119" s="568">
        <f>'Nigeria - Benue '!F62</f>
        <v>938315</v>
      </c>
      <c r="G119" s="65">
        <f>'Nigeria - Benue '!G62</f>
        <v>1128485</v>
      </c>
      <c r="H119" s="65">
        <f>'Nigeria - Benue '!H62</f>
        <v>3107684</v>
      </c>
      <c r="I119" s="636"/>
      <c r="AV119" s="12"/>
      <c r="AW119" s="12"/>
      <c r="AX119" s="12"/>
      <c r="AY119" s="12"/>
      <c r="AZ119" s="12"/>
    </row>
    <row r="120" spans="1:52">
      <c r="A120" s="652"/>
      <c r="B120" s="655"/>
      <c r="C120" s="24" t="s">
        <v>3</v>
      </c>
      <c r="D120" s="30"/>
      <c r="E120" s="254"/>
      <c r="F120" s="32"/>
      <c r="G120" s="32"/>
      <c r="H120" s="47"/>
      <c r="I120" s="637"/>
      <c r="AV120" s="12"/>
      <c r="AW120" s="12"/>
      <c r="AX120" s="12"/>
      <c r="AY120" s="12"/>
      <c r="AZ120" s="12"/>
    </row>
    <row r="121" spans="1:52">
      <c r="A121" s="652"/>
      <c r="B121" s="655"/>
      <c r="C121" s="643"/>
      <c r="D121" s="593" t="s">
        <v>4</v>
      </c>
      <c r="E121" s="594"/>
      <c r="F121" s="594"/>
      <c r="G121" s="607"/>
      <c r="H121" s="259"/>
      <c r="I121" s="301" t="s">
        <v>8</v>
      </c>
      <c r="AV121" s="12"/>
      <c r="AW121" s="12"/>
      <c r="AX121" s="12"/>
      <c r="AY121" s="12"/>
      <c r="AZ121" s="12"/>
    </row>
    <row r="122" spans="1:52">
      <c r="A122" s="652"/>
      <c r="B122" s="656"/>
      <c r="C122" s="644"/>
      <c r="D122" s="586" t="s">
        <v>253</v>
      </c>
      <c r="E122" s="586"/>
      <c r="F122" s="586"/>
      <c r="G122" s="586"/>
      <c r="H122" s="586"/>
      <c r="I122" s="305"/>
      <c r="AV122" s="12"/>
      <c r="AW122" s="12"/>
      <c r="AX122" s="12"/>
      <c r="AY122" s="12"/>
      <c r="AZ122" s="12"/>
    </row>
    <row r="123" spans="1:52">
      <c r="A123" s="652"/>
      <c r="B123" s="14" t="s">
        <v>65</v>
      </c>
      <c r="C123" s="23" t="s">
        <v>2</v>
      </c>
      <c r="D123" s="258" t="s">
        <v>1</v>
      </c>
      <c r="E123" s="258" t="s">
        <v>39</v>
      </c>
      <c r="F123" s="258" t="s">
        <v>40</v>
      </c>
      <c r="G123" s="49" t="s">
        <v>41</v>
      </c>
      <c r="H123" s="113" t="s">
        <v>23</v>
      </c>
      <c r="I123" s="306" t="s">
        <v>5</v>
      </c>
      <c r="AV123" s="12"/>
      <c r="AW123" s="12"/>
      <c r="AX123" s="12"/>
      <c r="AY123" s="12"/>
      <c r="AZ123" s="12"/>
    </row>
    <row r="124" spans="1:52" ht="12.75" customHeight="1">
      <c r="A124" s="652"/>
      <c r="B124" s="581" t="s">
        <v>261</v>
      </c>
      <c r="C124" s="82" t="s">
        <v>134</v>
      </c>
      <c r="D124" s="38">
        <f>'DRC Logframe'!D74</f>
        <v>0</v>
      </c>
      <c r="E124" s="38">
        <f>'DRC Logframe'!E74</f>
        <v>1</v>
      </c>
      <c r="F124" s="38">
        <f>'DRC Logframe'!F74</f>
        <v>0</v>
      </c>
      <c r="G124" s="38">
        <f>'DRC Logframe'!G74</f>
        <v>1</v>
      </c>
      <c r="H124" s="38">
        <f>'DRC Logframe'!H74</f>
        <v>2</v>
      </c>
      <c r="I124" s="635" t="s">
        <v>389</v>
      </c>
      <c r="AV124" s="12"/>
      <c r="AW124" s="12"/>
      <c r="AX124" s="12"/>
      <c r="AY124" s="12"/>
      <c r="AZ124" s="12"/>
    </row>
    <row r="125" spans="1:52">
      <c r="A125" s="652"/>
      <c r="B125" s="583"/>
      <c r="C125" s="81" t="s">
        <v>55</v>
      </c>
      <c r="D125" s="38">
        <f>'Guinea Bissau GiveWell'!D84</f>
        <v>0</v>
      </c>
      <c r="E125" s="38">
        <f>'Guinea Bissau GiveWell'!E84</f>
        <v>1</v>
      </c>
      <c r="F125" s="38">
        <f>'Guinea Bissau GiveWell'!F84</f>
        <v>0</v>
      </c>
      <c r="G125" s="38">
        <f>'Guinea Bissau GiveWell'!G84</f>
        <v>1</v>
      </c>
      <c r="H125" s="38">
        <f>'Guinea Bissau GiveWell'!H84</f>
        <v>2</v>
      </c>
      <c r="I125" s="636"/>
      <c r="AV125" s="12"/>
      <c r="AW125" s="12"/>
      <c r="AX125" s="12"/>
      <c r="AY125" s="12"/>
      <c r="AZ125" s="12"/>
    </row>
    <row r="126" spans="1:52">
      <c r="A126" s="652"/>
      <c r="B126" s="583"/>
      <c r="C126" s="81" t="s">
        <v>87</v>
      </c>
      <c r="D126" s="82" t="str">
        <f>'Guinea Conakry '!D102</f>
        <v>0 (1 coverage survey)</v>
      </c>
      <c r="E126" s="82">
        <f>'Guinea Conakry '!E102</f>
        <v>1</v>
      </c>
      <c r="F126" s="82">
        <f>'Guinea Conakry '!F102</f>
        <v>0</v>
      </c>
      <c r="G126" s="82">
        <f>'Guinea Conakry '!G102</f>
        <v>1</v>
      </c>
      <c r="H126" s="82">
        <f>'Guinea Conakry '!H102</f>
        <v>2</v>
      </c>
      <c r="I126" s="636"/>
      <c r="AV126" s="12"/>
      <c r="AW126" s="12"/>
      <c r="AX126" s="12"/>
      <c r="AY126" s="12"/>
      <c r="AZ126" s="12"/>
    </row>
    <row r="127" spans="1:52">
      <c r="A127" s="652"/>
      <c r="B127" s="583"/>
      <c r="C127" s="81" t="s">
        <v>101</v>
      </c>
      <c r="D127" s="70">
        <f>'Nigeria - 4 states'!D72</f>
        <v>0</v>
      </c>
      <c r="E127" s="70">
        <f>'Nigeria - 4 states'!E72</f>
        <v>1</v>
      </c>
      <c r="F127" s="70">
        <f>'Nigeria - 4 states'!F72</f>
        <v>0</v>
      </c>
      <c r="G127" s="70">
        <f>'Nigeria - 4 states'!G72</f>
        <v>1</v>
      </c>
      <c r="H127" s="70">
        <f>'Nigeria - 4 states'!H72</f>
        <v>2</v>
      </c>
      <c r="I127" s="636"/>
      <c r="AV127" s="12"/>
      <c r="AW127" s="12"/>
      <c r="AX127" s="12"/>
      <c r="AY127" s="12"/>
      <c r="AZ127" s="12"/>
    </row>
    <row r="128" spans="1:52">
      <c r="A128" s="652"/>
      <c r="B128" s="583"/>
      <c r="C128" s="81" t="s">
        <v>129</v>
      </c>
      <c r="D128" s="70">
        <f>'Nigeria - Benue '!D71</f>
        <v>0</v>
      </c>
      <c r="E128" s="70">
        <f>'Nigeria - Benue '!E71</f>
        <v>1</v>
      </c>
      <c r="F128" s="70">
        <f>'Nigeria - Benue '!F71</f>
        <v>0</v>
      </c>
      <c r="G128" s="70">
        <f>'Nigeria - Benue '!G71</f>
        <v>1</v>
      </c>
      <c r="H128" s="70">
        <f>'Nigeria - Benue '!H71</f>
        <v>2</v>
      </c>
      <c r="I128" s="636"/>
      <c r="AV128" s="12"/>
      <c r="AW128" s="12"/>
      <c r="AX128" s="12"/>
      <c r="AY128" s="12"/>
      <c r="AZ128" s="12"/>
    </row>
    <row r="129" spans="1:52">
      <c r="A129" s="652"/>
      <c r="B129" s="583"/>
      <c r="C129" s="24" t="s">
        <v>3</v>
      </c>
      <c r="D129" s="30"/>
      <c r="E129" s="254"/>
      <c r="F129" s="254"/>
      <c r="G129" s="254"/>
      <c r="H129" s="256"/>
      <c r="I129" s="637"/>
      <c r="AV129" s="12"/>
      <c r="AW129" s="12"/>
      <c r="AX129" s="12"/>
      <c r="AY129" s="12"/>
      <c r="AZ129" s="12"/>
    </row>
    <row r="130" spans="1:52">
      <c r="A130" s="652"/>
      <c r="B130" s="583"/>
      <c r="C130" s="276"/>
      <c r="D130" s="593" t="s">
        <v>4</v>
      </c>
      <c r="E130" s="594"/>
      <c r="F130" s="594"/>
      <c r="G130" s="607"/>
      <c r="H130" s="259"/>
      <c r="I130" s="301" t="s">
        <v>8</v>
      </c>
      <c r="AV130" s="12"/>
      <c r="AW130" s="12"/>
      <c r="AX130" s="12"/>
      <c r="AY130" s="12"/>
      <c r="AZ130" s="12"/>
    </row>
    <row r="131" spans="1:52" ht="13.5" customHeight="1">
      <c r="A131" s="653"/>
      <c r="B131" s="582"/>
      <c r="C131" s="277"/>
      <c r="D131" s="586" t="s">
        <v>163</v>
      </c>
      <c r="E131" s="586"/>
      <c r="F131" s="586"/>
      <c r="G131" s="586"/>
      <c r="H131" s="586"/>
      <c r="I131" s="305"/>
      <c r="AV131" s="12"/>
      <c r="AW131" s="12"/>
      <c r="AX131" s="12"/>
      <c r="AY131" s="12"/>
      <c r="AZ131" s="12"/>
    </row>
    <row r="132" spans="1:52">
      <c r="A132" s="313"/>
      <c r="B132" s="271"/>
      <c r="C132" s="272"/>
      <c r="D132" s="272"/>
      <c r="E132" s="272"/>
      <c r="F132" s="272"/>
      <c r="G132" s="272"/>
      <c r="H132" s="272"/>
      <c r="I132" s="314"/>
      <c r="AV132" s="12"/>
      <c r="AW132" s="12"/>
      <c r="AX132" s="12"/>
      <c r="AY132" s="12"/>
      <c r="AZ132" s="12"/>
    </row>
    <row r="133" spans="1:52">
      <c r="A133" s="295" t="s">
        <v>96</v>
      </c>
      <c r="B133" s="14" t="s">
        <v>62</v>
      </c>
      <c r="C133" s="23" t="s">
        <v>2</v>
      </c>
      <c r="D133" s="258" t="s">
        <v>1</v>
      </c>
      <c r="E133" s="258" t="s">
        <v>39</v>
      </c>
      <c r="F133" s="258" t="s">
        <v>40</v>
      </c>
      <c r="G133" s="49" t="s">
        <v>41</v>
      </c>
      <c r="H133" s="113" t="s">
        <v>23</v>
      </c>
      <c r="I133" s="306" t="s">
        <v>5</v>
      </c>
      <c r="AV133" s="12"/>
      <c r="AW133" s="12"/>
      <c r="AX133" s="12"/>
      <c r="AY133" s="12"/>
      <c r="AZ133" s="12"/>
    </row>
    <row r="134" spans="1:52" ht="12.75" customHeight="1">
      <c r="A134" s="608" t="s">
        <v>391</v>
      </c>
      <c r="B134" s="611" t="s">
        <v>229</v>
      </c>
      <c r="C134" s="257" t="s">
        <v>134</v>
      </c>
      <c r="D134" s="106">
        <f>'DRC Logframe'!D80</f>
        <v>0</v>
      </c>
      <c r="E134" s="106">
        <f>'DRC Logframe'!E80</f>
        <v>30</v>
      </c>
      <c r="F134" s="106">
        <f>'DRC Logframe'!F80</f>
        <v>20</v>
      </c>
      <c r="G134" s="106">
        <f>'DRC Logframe'!G80</f>
        <v>25</v>
      </c>
      <c r="H134" s="106">
        <f>'DRC Logframe'!H80</f>
        <v>75</v>
      </c>
      <c r="I134" s="635" t="s">
        <v>390</v>
      </c>
      <c r="AV134" s="12"/>
      <c r="AW134" s="12"/>
      <c r="AX134" s="12"/>
      <c r="AY134" s="12"/>
      <c r="AZ134" s="12"/>
    </row>
    <row r="135" spans="1:52">
      <c r="A135" s="609"/>
      <c r="B135" s="612"/>
      <c r="C135" s="254" t="s">
        <v>55</v>
      </c>
      <c r="D135" s="38">
        <f>'Guinea Bissau GiveWell'!D90</f>
        <v>0</v>
      </c>
      <c r="E135" s="38">
        <f>'Guinea Bissau GiveWell'!E90</f>
        <v>1</v>
      </c>
      <c r="F135" s="38">
        <f>'Guinea Bissau GiveWell'!F90</f>
        <v>1</v>
      </c>
      <c r="G135" s="38">
        <f>'Guinea Bissau GiveWell'!G90</f>
        <v>1</v>
      </c>
      <c r="H135" s="38">
        <f>'Guinea Bissau GiveWell'!H90</f>
        <v>3</v>
      </c>
      <c r="I135" s="636"/>
      <c r="AV135" s="12"/>
      <c r="AW135" s="12"/>
      <c r="AX135" s="12"/>
      <c r="AY135" s="12"/>
      <c r="AZ135" s="12"/>
    </row>
    <row r="136" spans="1:52">
      <c r="A136" s="609"/>
      <c r="B136" s="612"/>
      <c r="C136" s="254" t="s">
        <v>87</v>
      </c>
      <c r="D136" s="82">
        <f>'Guinea Conakry '!D108</f>
        <v>0</v>
      </c>
      <c r="E136" s="82">
        <f>'Guinea Conakry '!E108</f>
        <v>2</v>
      </c>
      <c r="F136" s="82">
        <f>'Guinea Conakry '!F108</f>
        <v>2</v>
      </c>
      <c r="G136" s="82">
        <f>'Guinea Conakry '!G108</f>
        <v>2</v>
      </c>
      <c r="H136" s="82">
        <f>'Guinea Conakry '!H108</f>
        <v>6</v>
      </c>
      <c r="I136" s="636"/>
      <c r="AV136" s="12"/>
      <c r="AW136" s="12"/>
      <c r="AX136" s="12"/>
      <c r="AY136" s="12"/>
      <c r="AZ136" s="12"/>
    </row>
    <row r="137" spans="1:52">
      <c r="A137" s="609"/>
      <c r="B137" s="612"/>
      <c r="C137" s="254" t="s">
        <v>101</v>
      </c>
      <c r="D137" s="42">
        <f>'Nigeria - 4 states'!D77</f>
        <v>0</v>
      </c>
      <c r="E137" s="42">
        <f>'Nigeria - 4 states'!E77</f>
        <v>8</v>
      </c>
      <c r="F137" s="42">
        <f>'Nigeria - 4 states'!F77</f>
        <v>8</v>
      </c>
      <c r="G137" s="42">
        <f>'Nigeria - 4 states'!G77</f>
        <v>8</v>
      </c>
      <c r="H137" s="42">
        <f>'Nigeria - 4 states'!H77</f>
        <v>24</v>
      </c>
      <c r="I137" s="636"/>
      <c r="AV137" s="12"/>
      <c r="AW137" s="12"/>
      <c r="AX137" s="12"/>
      <c r="AY137" s="12"/>
      <c r="AZ137" s="12"/>
    </row>
    <row r="138" spans="1:52">
      <c r="A138" s="609"/>
      <c r="B138" s="612"/>
      <c r="C138" s="254" t="s">
        <v>129</v>
      </c>
      <c r="D138" s="70">
        <f>'Nigeria - Benue '!D75</f>
        <v>0</v>
      </c>
      <c r="E138" s="70">
        <f>'Nigeria - Benue '!E75</f>
        <v>1</v>
      </c>
      <c r="F138" s="70">
        <f>'Nigeria - Benue '!F75</f>
        <v>1</v>
      </c>
      <c r="G138" s="70">
        <f>'Nigeria - Benue '!G75</f>
        <v>1</v>
      </c>
      <c r="H138" s="70">
        <f>'Nigeria - Benue '!H75</f>
        <v>3</v>
      </c>
      <c r="I138" s="636"/>
      <c r="AV138" s="12"/>
      <c r="AW138" s="12"/>
      <c r="AX138" s="12"/>
      <c r="AY138" s="12"/>
      <c r="AZ138" s="12"/>
    </row>
    <row r="139" spans="1:52">
      <c r="A139" s="609"/>
      <c r="B139" s="612"/>
      <c r="C139" s="24" t="s">
        <v>3</v>
      </c>
      <c r="D139" s="30"/>
      <c r="E139" s="257"/>
      <c r="F139" s="257"/>
      <c r="G139" s="254"/>
      <c r="H139" s="60"/>
      <c r="I139" s="637"/>
      <c r="AV139" s="12"/>
      <c r="AW139" s="12"/>
      <c r="AX139" s="12"/>
      <c r="AY139" s="12"/>
      <c r="AZ139" s="12"/>
    </row>
    <row r="140" spans="1:52">
      <c r="A140" s="609"/>
      <c r="B140" s="612"/>
      <c r="C140" s="643"/>
      <c r="D140" s="593" t="s">
        <v>4</v>
      </c>
      <c r="E140" s="594"/>
      <c r="F140" s="594"/>
      <c r="G140" s="607"/>
      <c r="H140" s="258"/>
      <c r="I140" s="301" t="s">
        <v>8</v>
      </c>
      <c r="AV140" s="12"/>
      <c r="AW140" s="12"/>
      <c r="AX140" s="12"/>
      <c r="AY140" s="12"/>
      <c r="AZ140" s="12"/>
    </row>
    <row r="141" spans="1:52" s="19" customFormat="1">
      <c r="A141" s="610"/>
      <c r="B141" s="613"/>
      <c r="C141" s="644"/>
      <c r="D141" s="604" t="s">
        <v>165</v>
      </c>
      <c r="E141" s="605"/>
      <c r="F141" s="605"/>
      <c r="G141" s="606"/>
      <c r="H141" s="260"/>
      <c r="I141" s="315"/>
      <c r="J141" s="12"/>
      <c r="K141" s="12"/>
      <c r="L141" s="12"/>
      <c r="M141" s="12"/>
      <c r="N141" s="12"/>
      <c r="O141" s="12"/>
      <c r="P141" s="12"/>
    </row>
    <row r="142" spans="1:52" s="19" customFormat="1">
      <c r="A142" s="316"/>
      <c r="B142" s="274"/>
      <c r="C142" s="275"/>
      <c r="D142" s="275"/>
      <c r="E142" s="275"/>
      <c r="F142" s="275"/>
      <c r="G142" s="275"/>
      <c r="H142" s="275"/>
      <c r="I142" s="317"/>
      <c r="J142" s="12"/>
      <c r="K142" s="12"/>
      <c r="L142" s="12"/>
      <c r="M142" s="12"/>
      <c r="N142" s="12"/>
      <c r="O142" s="12"/>
      <c r="P142" s="12"/>
    </row>
    <row r="143" spans="1:52" s="18" customFormat="1" ht="23.85" customHeight="1">
      <c r="A143" s="318" t="s">
        <v>97</v>
      </c>
      <c r="B143" s="273" t="s">
        <v>59</v>
      </c>
      <c r="C143" s="267" t="s">
        <v>2</v>
      </c>
      <c r="D143" s="268" t="s">
        <v>1</v>
      </c>
      <c r="E143" s="268" t="s">
        <v>39</v>
      </c>
      <c r="F143" s="268" t="s">
        <v>40</v>
      </c>
      <c r="G143" s="269" t="s">
        <v>41</v>
      </c>
      <c r="H143" s="270" t="s">
        <v>23</v>
      </c>
      <c r="I143" s="299" t="s">
        <v>5</v>
      </c>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row>
    <row r="144" spans="1:52" s="56" customFormat="1" ht="45" customHeight="1">
      <c r="A144" s="599" t="s">
        <v>307</v>
      </c>
      <c r="B144" s="262" t="s">
        <v>275</v>
      </c>
      <c r="C144" s="255" t="s">
        <v>134</v>
      </c>
      <c r="D144" s="483">
        <f>'DRC Logframe'!D86</f>
        <v>0</v>
      </c>
      <c r="E144" s="483">
        <f>'DRC Logframe'!E86</f>
        <v>0.75</v>
      </c>
      <c r="F144" s="483">
        <f>'DRC Logframe'!F86</f>
        <v>0.5</v>
      </c>
      <c r="G144" s="483">
        <f>'DRC Logframe'!G86</f>
        <v>0.63</v>
      </c>
      <c r="H144" s="483">
        <f>'DRC Logframe'!H86</f>
        <v>0.6</v>
      </c>
      <c r="I144" s="635" t="s">
        <v>494</v>
      </c>
      <c r="J144" s="12"/>
      <c r="K144" s="12"/>
      <c r="L144" s="12"/>
      <c r="M144" s="12"/>
      <c r="N144" s="12"/>
      <c r="O144" s="12"/>
      <c r="P144" s="12"/>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row>
    <row r="145" spans="1:52" s="19" customFormat="1">
      <c r="A145" s="600"/>
      <c r="B145" s="597" t="s">
        <v>277</v>
      </c>
      <c r="C145" s="254" t="s">
        <v>55</v>
      </c>
      <c r="D145" s="143">
        <f>'Guinea Bissau GiveWell'!D96</f>
        <v>0</v>
      </c>
      <c r="E145" s="143">
        <f>'Guinea Bissau GiveWell'!E96</f>
        <v>0.18</v>
      </c>
      <c r="F145" s="143">
        <f>'Guinea Bissau GiveWell'!F96</f>
        <v>0.36</v>
      </c>
      <c r="G145" s="143">
        <f>'Guinea Bissau GiveWell'!G96</f>
        <v>0.55000000000000004</v>
      </c>
      <c r="H145" s="143">
        <f>'Guinea Bissau GiveWell'!H96</f>
        <v>0.55000000000000004</v>
      </c>
      <c r="I145" s="636"/>
      <c r="J145" s="12"/>
      <c r="K145" s="12"/>
      <c r="L145" s="12"/>
      <c r="M145" s="12"/>
      <c r="N145" s="12"/>
      <c r="O145" s="12"/>
      <c r="P145" s="12"/>
    </row>
    <row r="146" spans="1:52" s="19" customFormat="1" ht="34.5" customHeight="1">
      <c r="A146" s="600"/>
      <c r="B146" s="598"/>
      <c r="C146" s="254" t="s">
        <v>87</v>
      </c>
      <c r="D146" s="484">
        <f>'Guinea Conakry '!D114</f>
        <v>0</v>
      </c>
      <c r="E146" s="484">
        <f>'Guinea Conakry '!E114</f>
        <v>0.33</v>
      </c>
      <c r="F146" s="484">
        <f>'Guinea Conakry '!F114</f>
        <v>0.66</v>
      </c>
      <c r="G146" s="484">
        <f>'Guinea Conakry '!G114</f>
        <v>1</v>
      </c>
      <c r="H146" s="484">
        <f>'Guinea Conakry '!H114</f>
        <v>1</v>
      </c>
      <c r="I146" s="636"/>
      <c r="J146" s="12"/>
      <c r="K146" s="12"/>
      <c r="L146" s="12"/>
      <c r="M146" s="12"/>
      <c r="N146" s="12"/>
      <c r="O146" s="12"/>
      <c r="P146" s="12"/>
    </row>
    <row r="147" spans="1:52" s="19" customFormat="1" ht="38.25" customHeight="1">
      <c r="A147" s="600"/>
      <c r="B147" s="597" t="s">
        <v>335</v>
      </c>
      <c r="C147" s="254" t="s">
        <v>101</v>
      </c>
      <c r="D147" s="485">
        <f>'Nigeria - 4 states'!D82</f>
        <v>0</v>
      </c>
      <c r="E147" s="485">
        <f>'Nigeria - 4 states'!E82</f>
        <v>0.1</v>
      </c>
      <c r="F147" s="485">
        <f>'Nigeria - 4 states'!F82</f>
        <v>0.2</v>
      </c>
      <c r="G147" s="485">
        <f>'Nigeria - 4 states'!G82</f>
        <v>0.2</v>
      </c>
      <c r="H147" s="485">
        <f>'Nigeria - 4 states'!H82</f>
        <v>0.2</v>
      </c>
      <c r="I147" s="636"/>
      <c r="J147" s="12"/>
      <c r="K147" s="12"/>
      <c r="L147" s="12"/>
      <c r="M147" s="12"/>
      <c r="N147" s="12"/>
      <c r="O147" s="12"/>
      <c r="P147" s="12"/>
    </row>
    <row r="148" spans="1:52" s="19" customFormat="1">
      <c r="A148" s="600"/>
      <c r="B148" s="602"/>
      <c r="C148" s="254" t="s">
        <v>129</v>
      </c>
      <c r="D148" s="485">
        <f>'Nigeria - Benue '!D79</f>
        <v>0</v>
      </c>
      <c r="E148" s="485">
        <f>'Nigeria - Benue '!E79</f>
        <v>0.1</v>
      </c>
      <c r="F148" s="485">
        <f>'Nigeria - Benue '!F79</f>
        <v>0.2</v>
      </c>
      <c r="G148" s="485">
        <f>'Nigeria - Benue '!G79</f>
        <v>0.3</v>
      </c>
      <c r="H148" s="148">
        <v>0.3</v>
      </c>
      <c r="I148" s="636"/>
      <c r="J148" s="12"/>
      <c r="K148" s="12"/>
      <c r="L148" s="12"/>
      <c r="M148" s="12"/>
      <c r="N148" s="12"/>
      <c r="O148" s="12"/>
      <c r="P148" s="12"/>
    </row>
    <row r="149" spans="1:52" s="56" customFormat="1">
      <c r="A149" s="600"/>
      <c r="B149" s="602"/>
      <c r="C149" s="71" t="s">
        <v>3</v>
      </c>
      <c r="D149" s="72"/>
      <c r="E149" s="255"/>
      <c r="F149" s="255"/>
      <c r="G149" s="255"/>
      <c r="H149" s="255"/>
      <c r="I149" s="637"/>
      <c r="J149" s="12"/>
      <c r="K149" s="12"/>
      <c r="L149" s="12"/>
      <c r="M149" s="12"/>
      <c r="N149" s="12"/>
      <c r="O149" s="12"/>
      <c r="P149" s="12"/>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row>
    <row r="150" spans="1:52" s="56" customFormat="1" ht="12" customHeight="1">
      <c r="A150" s="600"/>
      <c r="B150" s="602"/>
      <c r="C150" s="641"/>
      <c r="D150" s="593" t="s">
        <v>4</v>
      </c>
      <c r="E150" s="594"/>
      <c r="F150" s="594"/>
      <c r="G150" s="607"/>
      <c r="H150" s="258"/>
      <c r="I150" s="301" t="s">
        <v>8</v>
      </c>
      <c r="J150" s="12"/>
      <c r="K150" s="12"/>
      <c r="L150" s="12"/>
      <c r="M150" s="12"/>
      <c r="N150" s="12"/>
      <c r="O150" s="12"/>
      <c r="P150" s="12"/>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row>
    <row r="151" spans="1:52" s="56" customFormat="1" ht="13.5" customHeight="1" thickBot="1">
      <c r="A151" s="601"/>
      <c r="B151" s="603"/>
      <c r="C151" s="642"/>
      <c r="D151" s="645" t="s">
        <v>392</v>
      </c>
      <c r="E151" s="646"/>
      <c r="F151" s="646"/>
      <c r="G151" s="647"/>
      <c r="H151" s="319"/>
      <c r="I151" s="320"/>
      <c r="J151" s="12"/>
      <c r="K151" s="12"/>
      <c r="L151" s="12"/>
      <c r="M151" s="12"/>
      <c r="N151" s="12"/>
      <c r="O151" s="12"/>
      <c r="P151" s="12"/>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row>
    <row r="152" spans="1:52" s="325" customFormat="1" ht="12" customHeight="1">
      <c r="A152" s="321"/>
      <c r="B152" s="322"/>
      <c r="C152" s="323"/>
      <c r="D152" s="323"/>
      <c r="E152" s="323"/>
      <c r="F152" s="323"/>
      <c r="G152" s="323"/>
      <c r="H152" s="324"/>
      <c r="I152" s="271"/>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row>
    <row r="153" spans="1:52" s="325" customFormat="1" ht="12" customHeight="1">
      <c r="A153" s="321"/>
      <c r="B153" s="322"/>
      <c r="C153" s="323"/>
      <c r="D153" s="323"/>
      <c r="E153" s="323"/>
      <c r="F153" s="323"/>
      <c r="G153" s="323"/>
      <c r="H153" s="324"/>
      <c r="I153" s="271"/>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row>
    <row r="154" spans="1:52" s="12" customFormat="1" ht="14.25">
      <c r="A154" s="12" t="s">
        <v>223</v>
      </c>
      <c r="C154" s="263"/>
      <c r="D154" s="263"/>
      <c r="E154" s="263"/>
      <c r="F154" s="263"/>
      <c r="G154" s="263"/>
      <c r="H154" s="264"/>
    </row>
    <row r="155" spans="1:52" s="12" customFormat="1">
      <c r="A155" s="326" t="s">
        <v>195</v>
      </c>
      <c r="C155" s="263"/>
      <c r="D155" s="263"/>
      <c r="E155" s="263"/>
      <c r="F155" s="263"/>
      <c r="G155" s="263"/>
      <c r="H155" s="264"/>
    </row>
    <row r="156" spans="1:52" s="12" customFormat="1">
      <c r="B156" s="12" t="s">
        <v>184</v>
      </c>
      <c r="C156" s="263" t="s">
        <v>185</v>
      </c>
      <c r="D156" s="263" t="s">
        <v>186</v>
      </c>
      <c r="E156" s="263"/>
      <c r="F156" s="263"/>
      <c r="G156" s="263"/>
      <c r="H156" s="264"/>
    </row>
    <row r="157" spans="1:52" s="12" customFormat="1">
      <c r="A157" s="327" t="s">
        <v>196</v>
      </c>
      <c r="B157" s="12" t="s">
        <v>199</v>
      </c>
      <c r="C157" s="12" t="s">
        <v>201</v>
      </c>
      <c r="D157" s="12" t="s">
        <v>204</v>
      </c>
      <c r="E157" s="263"/>
      <c r="F157" s="263"/>
      <c r="G157" s="263"/>
      <c r="H157" s="264"/>
    </row>
    <row r="158" spans="1:52" s="12" customFormat="1">
      <c r="A158" s="327" t="s">
        <v>197</v>
      </c>
      <c r="B158" s="12" t="s">
        <v>198</v>
      </c>
      <c r="C158" s="12" t="s">
        <v>202</v>
      </c>
      <c r="D158" s="12" t="s">
        <v>205</v>
      </c>
      <c r="E158" s="263"/>
      <c r="F158" s="263"/>
      <c r="G158" s="263"/>
      <c r="H158" s="264"/>
    </row>
    <row r="159" spans="1:52" s="12" customFormat="1">
      <c r="A159" s="327" t="s">
        <v>207</v>
      </c>
      <c r="B159" s="12" t="s">
        <v>200</v>
      </c>
      <c r="C159" s="12" t="s">
        <v>203</v>
      </c>
      <c r="D159" s="12" t="s">
        <v>206</v>
      </c>
      <c r="E159" s="263"/>
      <c r="F159" s="263"/>
      <c r="G159" s="263"/>
      <c r="H159" s="264"/>
    </row>
    <row r="160" spans="1:52" s="12" customFormat="1">
      <c r="A160" s="12" t="s">
        <v>208</v>
      </c>
      <c r="C160" s="263"/>
      <c r="D160" s="263"/>
      <c r="E160" s="263"/>
      <c r="F160" s="263"/>
      <c r="G160" s="263"/>
      <c r="H160" s="264"/>
    </row>
    <row r="161" spans="1:8" s="12" customFormat="1">
      <c r="A161" s="12" t="s">
        <v>209</v>
      </c>
      <c r="C161" s="263"/>
      <c r="D161" s="263"/>
      <c r="E161" s="263"/>
      <c r="F161" s="263"/>
      <c r="G161" s="263"/>
      <c r="H161" s="264"/>
    </row>
    <row r="162" spans="1:8" s="12" customFormat="1">
      <c r="C162" s="263"/>
      <c r="D162" s="263"/>
      <c r="E162" s="263"/>
      <c r="F162" s="263"/>
      <c r="G162" s="263"/>
      <c r="H162" s="264"/>
    </row>
    <row r="163" spans="1:8" s="12" customFormat="1" ht="14.25">
      <c r="A163" s="12" t="s">
        <v>224</v>
      </c>
      <c r="C163" s="263"/>
      <c r="D163" s="263"/>
      <c r="E163" s="263"/>
      <c r="F163" s="263"/>
      <c r="G163" s="263"/>
      <c r="H163" s="264"/>
    </row>
    <row r="164" spans="1:8" s="12" customFormat="1">
      <c r="A164" s="12" t="s">
        <v>225</v>
      </c>
      <c r="C164" s="263"/>
      <c r="D164" s="263"/>
      <c r="E164" s="263"/>
      <c r="F164" s="263"/>
      <c r="G164" s="263"/>
      <c r="H164" s="264"/>
    </row>
    <row r="165" spans="1:8" s="12" customFormat="1">
      <c r="A165" s="326" t="s">
        <v>193</v>
      </c>
      <c r="C165" s="263"/>
      <c r="D165" s="263"/>
      <c r="E165" s="263"/>
      <c r="F165" s="263"/>
      <c r="G165" s="263"/>
      <c r="H165" s="264"/>
    </row>
    <row r="166" spans="1:8" s="12" customFormat="1">
      <c r="B166" s="12" t="s">
        <v>184</v>
      </c>
      <c r="C166" s="263" t="s">
        <v>185</v>
      </c>
      <c r="D166" s="263" t="s">
        <v>186</v>
      </c>
      <c r="E166" s="263"/>
      <c r="F166" s="263"/>
      <c r="G166" s="263"/>
      <c r="H166" s="264"/>
    </row>
    <row r="167" spans="1:8" s="12" customFormat="1">
      <c r="A167" s="327" t="s">
        <v>182</v>
      </c>
      <c r="B167" s="12" t="s">
        <v>187</v>
      </c>
      <c r="C167" s="12" t="s">
        <v>188</v>
      </c>
      <c r="D167" s="12" t="s">
        <v>189</v>
      </c>
      <c r="E167" s="263"/>
      <c r="F167" s="263"/>
      <c r="G167" s="263"/>
      <c r="H167" s="264"/>
    </row>
    <row r="168" spans="1:8" s="12" customFormat="1">
      <c r="A168" s="327" t="s">
        <v>183</v>
      </c>
      <c r="B168" s="12" t="s">
        <v>192</v>
      </c>
      <c r="C168" s="12" t="s">
        <v>191</v>
      </c>
      <c r="D168" s="12" t="s">
        <v>190</v>
      </c>
      <c r="E168" s="263"/>
      <c r="F168" s="263"/>
      <c r="G168" s="263"/>
      <c r="H168" s="264"/>
    </row>
    <row r="169" spans="1:8" s="12" customFormat="1">
      <c r="A169" s="12" t="s">
        <v>194</v>
      </c>
      <c r="C169" s="263"/>
      <c r="D169" s="263"/>
      <c r="E169" s="263"/>
      <c r="F169" s="263"/>
      <c r="G169" s="263"/>
      <c r="H169" s="264"/>
    </row>
    <row r="170" spans="1:8" s="12" customFormat="1">
      <c r="C170" s="263"/>
      <c r="D170" s="263"/>
      <c r="E170" s="263"/>
      <c r="F170" s="263"/>
      <c r="G170" s="263"/>
      <c r="H170" s="264"/>
    </row>
    <row r="171" spans="1:8" s="12" customFormat="1">
      <c r="C171" s="263"/>
      <c r="D171" s="263"/>
      <c r="E171" s="263"/>
      <c r="F171" s="263"/>
      <c r="G171" s="263"/>
      <c r="H171" s="263"/>
    </row>
    <row r="172" spans="1:8" s="12" customFormat="1">
      <c r="A172" s="481" t="s">
        <v>608</v>
      </c>
      <c r="B172" s="350"/>
      <c r="C172" s="263"/>
      <c r="D172" s="263"/>
      <c r="E172" s="263"/>
      <c r="F172" s="263"/>
      <c r="G172" s="263"/>
      <c r="H172" s="263"/>
    </row>
    <row r="173" spans="1:8" s="12" customFormat="1">
      <c r="A173" s="350" t="s">
        <v>505</v>
      </c>
      <c r="B173" s="350" t="s">
        <v>506</v>
      </c>
      <c r="C173" s="263"/>
      <c r="D173" s="263"/>
      <c r="E173" s="263"/>
      <c r="F173" s="263"/>
      <c r="G173" s="263"/>
      <c r="H173" s="263"/>
    </row>
    <row r="174" spans="1:8" s="12" customFormat="1">
      <c r="A174" s="350" t="s">
        <v>502</v>
      </c>
      <c r="B174" s="350" t="s">
        <v>585</v>
      </c>
      <c r="C174" s="263"/>
      <c r="D174" s="263"/>
      <c r="E174" s="263"/>
      <c r="F174" s="263"/>
      <c r="G174" s="263"/>
      <c r="H174" s="263"/>
    </row>
    <row r="175" spans="1:8" s="12" customFormat="1">
      <c r="A175" s="350" t="s">
        <v>503</v>
      </c>
      <c r="B175" s="350" t="s">
        <v>585</v>
      </c>
      <c r="C175" s="263"/>
      <c r="D175" s="263"/>
      <c r="E175" s="263"/>
      <c r="F175" s="263"/>
      <c r="G175" s="263"/>
      <c r="H175" s="263"/>
    </row>
    <row r="176" spans="1:8" s="12" customFormat="1">
      <c r="A176" s="350" t="s">
        <v>504</v>
      </c>
      <c r="B176" s="350" t="s">
        <v>586</v>
      </c>
      <c r="C176" s="263"/>
      <c r="D176" s="263"/>
      <c r="E176" s="263"/>
      <c r="F176" s="263"/>
      <c r="G176" s="263"/>
      <c r="H176" s="263"/>
    </row>
    <row r="177" spans="1:10" s="12" customFormat="1">
      <c r="A177" s="574" t="s">
        <v>598</v>
      </c>
      <c r="B177" s="350" t="s">
        <v>600</v>
      </c>
      <c r="C177" s="263"/>
      <c r="D177" s="263"/>
      <c r="E177" s="263"/>
      <c r="F177" s="263"/>
      <c r="G177" s="263"/>
      <c r="H177" s="263"/>
    </row>
    <row r="178" spans="1:10" s="12" customFormat="1">
      <c r="A178" s="574" t="s">
        <v>598</v>
      </c>
      <c r="B178" s="350" t="s">
        <v>607</v>
      </c>
      <c r="C178" s="263"/>
      <c r="D178" s="263"/>
      <c r="E178" s="263"/>
      <c r="F178" s="263"/>
      <c r="G178" s="263"/>
      <c r="H178" s="263"/>
    </row>
    <row r="179" spans="1:10" s="12" customFormat="1">
      <c r="A179" s="350" t="s">
        <v>599</v>
      </c>
      <c r="B179" s="574" t="s">
        <v>606</v>
      </c>
      <c r="C179" s="263"/>
      <c r="D179" s="263"/>
      <c r="E179" s="263"/>
      <c r="F179" s="263"/>
      <c r="G179" s="263"/>
      <c r="H179" s="263"/>
    </row>
    <row r="180" spans="1:10" s="186" customFormat="1">
      <c r="A180" s="350" t="s">
        <v>129</v>
      </c>
      <c r="B180" s="577" t="s">
        <v>603</v>
      </c>
      <c r="C180" s="578"/>
      <c r="D180" s="578"/>
      <c r="E180" s="578"/>
      <c r="F180" s="578"/>
      <c r="G180" s="578"/>
      <c r="H180" s="264"/>
      <c r="J180" s="380"/>
    </row>
    <row r="181" spans="1:10" s="186" customFormat="1">
      <c r="A181" s="350" t="s">
        <v>129</v>
      </c>
      <c r="B181" s="574" t="s">
        <v>610</v>
      </c>
      <c r="C181" s="578"/>
      <c r="D181" s="578"/>
      <c r="E181" s="578"/>
      <c r="F181" s="578"/>
      <c r="G181" s="578"/>
      <c r="H181" s="264"/>
      <c r="J181" s="380"/>
    </row>
    <row r="182" spans="1:10" s="12" customFormat="1">
      <c r="A182" s="350" t="s">
        <v>129</v>
      </c>
      <c r="B182" s="574" t="s">
        <v>605</v>
      </c>
      <c r="C182" s="263"/>
      <c r="D182" s="263"/>
      <c r="E182" s="263"/>
      <c r="F182" s="263"/>
      <c r="G182" s="263"/>
      <c r="H182" s="263"/>
    </row>
    <row r="183" spans="1:10" s="12" customFormat="1">
      <c r="A183" s="350" t="s">
        <v>129</v>
      </c>
      <c r="B183" s="574" t="s">
        <v>597</v>
      </c>
      <c r="C183" s="263"/>
      <c r="D183" s="263"/>
      <c r="E183" s="263"/>
      <c r="F183" s="263"/>
      <c r="G183" s="263"/>
      <c r="H183" s="263"/>
    </row>
    <row r="184" spans="1:10" s="12" customFormat="1">
      <c r="A184" s="350"/>
      <c r="B184" s="574"/>
      <c r="C184" s="263"/>
      <c r="D184" s="263"/>
      <c r="E184" s="263"/>
      <c r="F184" s="263"/>
      <c r="G184" s="263"/>
      <c r="H184" s="263"/>
    </row>
    <row r="185" spans="1:10" s="12" customFormat="1">
      <c r="A185" s="350" t="s">
        <v>584</v>
      </c>
      <c r="B185" s="350"/>
      <c r="C185" s="263"/>
      <c r="D185" s="263"/>
      <c r="E185" s="263"/>
      <c r="F185" s="263"/>
      <c r="G185" s="263"/>
      <c r="H185" s="263"/>
    </row>
    <row r="186" spans="1:10" s="12" customFormat="1">
      <c r="A186" s="350"/>
      <c r="B186" s="350"/>
      <c r="C186" s="263"/>
      <c r="D186" s="263"/>
      <c r="E186" s="263"/>
      <c r="F186" s="263"/>
      <c r="G186" s="263"/>
      <c r="H186" s="263"/>
    </row>
    <row r="187" spans="1:10" s="12" customFormat="1">
      <c r="A187" s="350" t="s">
        <v>595</v>
      </c>
      <c r="B187" s="350"/>
      <c r="C187" s="263"/>
      <c r="D187" s="263"/>
      <c r="E187" s="263"/>
      <c r="F187" s="263"/>
      <c r="G187" s="263"/>
      <c r="H187" s="263"/>
    </row>
    <row r="188" spans="1:10" s="12" customFormat="1">
      <c r="A188" s="350" t="s">
        <v>594</v>
      </c>
      <c r="B188" s="350"/>
      <c r="C188" s="263"/>
      <c r="D188" s="263"/>
      <c r="E188" s="263"/>
      <c r="F188" s="263"/>
      <c r="G188" s="263"/>
      <c r="H188" s="263"/>
    </row>
    <row r="189" spans="1:10" s="12" customFormat="1">
      <c r="A189" s="160" t="s">
        <v>591</v>
      </c>
      <c r="C189" s="263"/>
      <c r="D189" s="263"/>
      <c r="E189" s="263"/>
      <c r="F189" s="263"/>
      <c r="G189" s="263"/>
      <c r="H189" s="263"/>
    </row>
    <row r="190" spans="1:10" s="12" customFormat="1">
      <c r="A190" s="160" t="s">
        <v>588</v>
      </c>
      <c r="C190" s="263"/>
      <c r="D190" s="263"/>
      <c r="E190" s="263"/>
      <c r="F190" s="263"/>
      <c r="G190" s="263"/>
      <c r="H190" s="263"/>
    </row>
    <row r="191" spans="1:10" s="12" customFormat="1">
      <c r="A191" s="160" t="s">
        <v>589</v>
      </c>
      <c r="C191" s="263"/>
      <c r="D191" s="263"/>
      <c r="E191" s="263"/>
      <c r="F191" s="263"/>
      <c r="G191" s="263"/>
      <c r="H191" s="263"/>
    </row>
    <row r="192" spans="1:10" s="12" customFormat="1">
      <c r="A192" s="160" t="s">
        <v>592</v>
      </c>
      <c r="C192" s="263"/>
      <c r="D192" s="263"/>
      <c r="E192" s="263"/>
      <c r="F192" s="263"/>
      <c r="G192" s="263"/>
      <c r="H192" s="263"/>
    </row>
    <row r="193" spans="1:52" s="12" customFormat="1">
      <c r="A193" s="160" t="s">
        <v>590</v>
      </c>
      <c r="C193" s="263"/>
      <c r="D193" s="263"/>
      <c r="E193" s="263"/>
      <c r="F193" s="263"/>
      <c r="G193" s="263"/>
      <c r="H193" s="263"/>
    </row>
    <row r="194" spans="1:52" s="12" customFormat="1">
      <c r="A194" s="352" t="s">
        <v>593</v>
      </c>
      <c r="C194" s="263"/>
      <c r="D194" s="263"/>
      <c r="E194" s="263"/>
      <c r="F194" s="263"/>
      <c r="G194" s="263"/>
      <c r="H194" s="263"/>
    </row>
    <row r="195" spans="1:52" s="12" customFormat="1">
      <c r="C195" s="263"/>
      <c r="D195" s="263"/>
      <c r="E195" s="263"/>
      <c r="F195" s="263"/>
      <c r="G195" s="263"/>
      <c r="H195" s="263"/>
    </row>
    <row r="196" spans="1:52" s="12" customFormat="1">
      <c r="C196" s="263"/>
      <c r="D196" s="263"/>
      <c r="E196" s="263"/>
      <c r="F196" s="263"/>
      <c r="G196" s="263"/>
      <c r="H196" s="263"/>
    </row>
    <row r="197" spans="1:52" s="12" customFormat="1">
      <c r="C197" s="263"/>
      <c r="D197" s="263"/>
      <c r="E197" s="263"/>
      <c r="F197" s="263"/>
      <c r="G197" s="263"/>
      <c r="H197" s="263"/>
    </row>
    <row r="198" spans="1:52">
      <c r="G198" s="61"/>
      <c r="H198" s="61"/>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2"/>
      <c r="AW198" s="12"/>
      <c r="AX198" s="12"/>
      <c r="AY198" s="12"/>
      <c r="AZ198" s="12"/>
    </row>
    <row r="199" spans="1:52">
      <c r="G199" s="61"/>
      <c r="H199" s="61"/>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2"/>
      <c r="AW199" s="12"/>
      <c r="AX199" s="12"/>
      <c r="AY199" s="12"/>
      <c r="AZ199" s="12"/>
    </row>
    <row r="200" spans="1:52">
      <c r="G200" s="61"/>
      <c r="H200" s="61"/>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2"/>
      <c r="AW200" s="12"/>
      <c r="AX200" s="12"/>
      <c r="AY200" s="12"/>
      <c r="AZ200" s="12"/>
    </row>
    <row r="201" spans="1:52">
      <c r="G201" s="61"/>
      <c r="H201" s="61"/>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2"/>
      <c r="AW201" s="12"/>
      <c r="AX201" s="12"/>
      <c r="AY201" s="12"/>
      <c r="AZ201" s="12"/>
    </row>
    <row r="202" spans="1:52">
      <c r="G202" s="61"/>
      <c r="H202" s="61"/>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2"/>
      <c r="AW202" s="12"/>
      <c r="AX202" s="12"/>
      <c r="AY202" s="12"/>
      <c r="AZ202" s="12"/>
    </row>
    <row r="203" spans="1:52">
      <c r="G203" s="61"/>
      <c r="H203" s="61"/>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2"/>
      <c r="AW203" s="12"/>
      <c r="AX203" s="12"/>
      <c r="AY203" s="12"/>
      <c r="AZ203" s="12"/>
    </row>
    <row r="204" spans="1:52">
      <c r="G204" s="61"/>
      <c r="H204" s="61"/>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2"/>
      <c r="AW204" s="12"/>
      <c r="AX204" s="12"/>
      <c r="AY204" s="12"/>
      <c r="AZ204" s="12"/>
    </row>
    <row r="205" spans="1:52">
      <c r="G205" s="61"/>
      <c r="H205" s="61"/>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2"/>
      <c r="AW205" s="12"/>
      <c r="AX205" s="12"/>
      <c r="AY205" s="12"/>
      <c r="AZ205" s="12"/>
    </row>
    <row r="206" spans="1:52">
      <c r="G206" s="61"/>
      <c r="H206" s="61"/>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2"/>
      <c r="AW206" s="12"/>
      <c r="AX206" s="12"/>
      <c r="AY206" s="12"/>
      <c r="AZ206" s="12"/>
    </row>
  </sheetData>
  <mergeCells count="105">
    <mergeCell ref="I124:I129"/>
    <mergeCell ref="A106:A131"/>
    <mergeCell ref="B117:B122"/>
    <mergeCell ref="B63:B64"/>
    <mergeCell ref="B65:B69"/>
    <mergeCell ref="B56:B60"/>
    <mergeCell ref="A71:A103"/>
    <mergeCell ref="C102:C103"/>
    <mergeCell ref="B96:B103"/>
    <mergeCell ref="B89:B94"/>
    <mergeCell ref="C150:C151"/>
    <mergeCell ref="C140:C141"/>
    <mergeCell ref="D150:G150"/>
    <mergeCell ref="D151:G151"/>
    <mergeCell ref="D130:G130"/>
    <mergeCell ref="C77:C78"/>
    <mergeCell ref="C86:C87"/>
    <mergeCell ref="I80:I85"/>
    <mergeCell ref="I109:I111"/>
    <mergeCell ref="D102:G102"/>
    <mergeCell ref="D86:G86"/>
    <mergeCell ref="D77:G77"/>
    <mergeCell ref="C121:C122"/>
    <mergeCell ref="D121:G121"/>
    <mergeCell ref="D131:H131"/>
    <mergeCell ref="D122:H122"/>
    <mergeCell ref="D112:G112"/>
    <mergeCell ref="D113:G113"/>
    <mergeCell ref="I118:I120"/>
    <mergeCell ref="C112:C113"/>
    <mergeCell ref="I89:I94"/>
    <mergeCell ref="I96:I101"/>
    <mergeCell ref="I134:I139"/>
    <mergeCell ref="I144:I149"/>
    <mergeCell ref="C40:C41"/>
    <mergeCell ref="D104:I104"/>
    <mergeCell ref="I6:I41"/>
    <mergeCell ref="D69:G69"/>
    <mergeCell ref="D41:G41"/>
    <mergeCell ref="D51:G51"/>
    <mergeCell ref="I45:I46"/>
    <mergeCell ref="I54:I55"/>
    <mergeCell ref="E34:E38"/>
    <mergeCell ref="D87:G87"/>
    <mergeCell ref="D78:G78"/>
    <mergeCell ref="D68:G68"/>
    <mergeCell ref="D60:G60"/>
    <mergeCell ref="H34:H38"/>
    <mergeCell ref="H25:H29"/>
    <mergeCell ref="H7:H11"/>
    <mergeCell ref="I62:I67"/>
    <mergeCell ref="I56:I58"/>
    <mergeCell ref="I47:I49"/>
    <mergeCell ref="I75:I76"/>
    <mergeCell ref="C50:C51"/>
    <mergeCell ref="C68:C69"/>
    <mergeCell ref="D50:G50"/>
    <mergeCell ref="B145:B146"/>
    <mergeCell ref="A144:A151"/>
    <mergeCell ref="B147:B151"/>
    <mergeCell ref="D141:G141"/>
    <mergeCell ref="D140:G140"/>
    <mergeCell ref="A134:A141"/>
    <mergeCell ref="B134:B141"/>
    <mergeCell ref="A7:A41"/>
    <mergeCell ref="F34:F38"/>
    <mergeCell ref="G34:G38"/>
    <mergeCell ref="D31:G31"/>
    <mergeCell ref="D32:G32"/>
    <mergeCell ref="B34:B41"/>
    <mergeCell ref="A44:A69"/>
    <mergeCell ref="B25:B32"/>
    <mergeCell ref="B54:B55"/>
    <mergeCell ref="E7:E11"/>
    <mergeCell ref="E16:E20"/>
    <mergeCell ref="F16:F20"/>
    <mergeCell ref="B106:B107"/>
    <mergeCell ref="B115:B116"/>
    <mergeCell ref="D103:H103"/>
    <mergeCell ref="C31:C32"/>
    <mergeCell ref="B124:B131"/>
    <mergeCell ref="I4:I5"/>
    <mergeCell ref="B45:B46"/>
    <mergeCell ref="B47:B51"/>
    <mergeCell ref="B108:B113"/>
    <mergeCell ref="B16:B23"/>
    <mergeCell ref="G16:G20"/>
    <mergeCell ref="H16:H20"/>
    <mergeCell ref="D13:G13"/>
    <mergeCell ref="D14:G14"/>
    <mergeCell ref="D22:G22"/>
    <mergeCell ref="D23:G23"/>
    <mergeCell ref="B71:B78"/>
    <mergeCell ref="B80:B87"/>
    <mergeCell ref="D40:G40"/>
    <mergeCell ref="G25:G29"/>
    <mergeCell ref="F7:F11"/>
    <mergeCell ref="G7:G11"/>
    <mergeCell ref="B4:H4"/>
    <mergeCell ref="B5:H5"/>
    <mergeCell ref="F25:F29"/>
    <mergeCell ref="B7:B14"/>
    <mergeCell ref="E25:E29"/>
    <mergeCell ref="D59:G59"/>
    <mergeCell ref="C59:C60"/>
  </mergeCells>
  <pageMargins left="1" right="1" top="1" bottom="1" header="0.5" footer="0.5"/>
  <pageSetup paperSize="8" scale="17" fitToHeight="0"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4:AZ109"/>
  <sheetViews>
    <sheetView showGridLines="0" showWhiteSpace="0" view="pageLayout" zoomScaleNormal="80" workbookViewId="0"/>
  </sheetViews>
  <sheetFormatPr defaultColWidth="9.42578125" defaultRowHeight="12.75"/>
  <cols>
    <col min="1" max="1" width="37" style="45" customWidth="1"/>
    <col min="2" max="2" width="44" style="45" customWidth="1"/>
    <col min="3" max="5" width="21.42578125" style="45" customWidth="1"/>
    <col min="6" max="6" width="27.7109375" style="45" customWidth="1"/>
    <col min="7" max="7" width="30.85546875" style="45" customWidth="1"/>
    <col min="8" max="8" width="18.42578125" style="137" customWidth="1"/>
    <col min="9" max="9" width="50.7109375" style="69" customWidth="1"/>
    <col min="10" max="10" width="11.28515625" style="6" customWidth="1"/>
    <col min="11" max="11" width="11.42578125" style="6" customWidth="1"/>
    <col min="12" max="16384" width="9.42578125" style="6"/>
  </cols>
  <sheetData>
    <row r="4" spans="1:51" s="7" customFormat="1" ht="38.25" customHeight="1">
      <c r="A4" s="14" t="s">
        <v>453</v>
      </c>
      <c r="B4" s="840"/>
      <c r="C4" s="839"/>
      <c r="D4" s="839"/>
      <c r="E4" s="839"/>
      <c r="F4" s="839"/>
      <c r="G4" s="839"/>
      <c r="H4" s="839"/>
      <c r="I4" s="839"/>
    </row>
    <row r="5" spans="1:51" s="7" customFormat="1" ht="17.25" customHeight="1">
      <c r="A5" s="110"/>
      <c r="B5" s="840"/>
      <c r="C5" s="839"/>
      <c r="D5" s="839"/>
      <c r="E5" s="839"/>
      <c r="F5" s="839"/>
      <c r="G5" s="839"/>
      <c r="H5" s="839"/>
      <c r="I5" s="839"/>
    </row>
    <row r="6" spans="1:51" s="2" customFormat="1" ht="25.5">
      <c r="A6" s="111" t="s">
        <v>0</v>
      </c>
      <c r="B6" s="112" t="s">
        <v>13</v>
      </c>
      <c r="C6" s="78" t="s">
        <v>2</v>
      </c>
      <c r="D6" s="98" t="s">
        <v>1</v>
      </c>
      <c r="E6" s="98" t="s">
        <v>61</v>
      </c>
      <c r="F6" s="98" t="s">
        <v>164</v>
      </c>
      <c r="G6" s="98" t="s">
        <v>56</v>
      </c>
      <c r="H6" s="113" t="s">
        <v>23</v>
      </c>
      <c r="I6" s="838"/>
    </row>
    <row r="7" spans="1:51" s="163" customFormat="1" ht="90.75" customHeight="1">
      <c r="A7" s="692" t="s">
        <v>216</v>
      </c>
      <c r="B7" s="616" t="s">
        <v>215</v>
      </c>
      <c r="C7" s="150"/>
      <c r="D7" s="26" t="s">
        <v>98</v>
      </c>
      <c r="E7" s="150" t="s">
        <v>211</v>
      </c>
      <c r="F7" s="150" t="s">
        <v>232</v>
      </c>
      <c r="G7" s="150" t="s">
        <v>235</v>
      </c>
      <c r="H7" s="152" t="s">
        <v>236</v>
      </c>
      <c r="I7" s="838"/>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row>
    <row r="8" spans="1:51" s="163" customFormat="1" ht="12.75" customHeight="1">
      <c r="A8" s="692"/>
      <c r="B8" s="616"/>
      <c r="C8" s="681" t="s">
        <v>3</v>
      </c>
      <c r="D8" s="30"/>
      <c r="E8" s="150"/>
      <c r="F8" s="150"/>
      <c r="G8" s="150"/>
      <c r="H8" s="152"/>
      <c r="I8" s="838"/>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3" customFormat="1" ht="12.75" customHeight="1">
      <c r="A9" s="692"/>
      <c r="B9" s="616"/>
      <c r="C9" s="681"/>
      <c r="D9" s="682" t="s">
        <v>4</v>
      </c>
      <c r="E9" s="682"/>
      <c r="F9" s="682"/>
      <c r="G9" s="682"/>
      <c r="H9" s="29"/>
      <c r="I9" s="838"/>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s="163" customFormat="1" ht="12" customHeight="1">
      <c r="A10" s="692"/>
      <c r="B10" s="616"/>
      <c r="C10" s="24"/>
      <c r="D10" s="585" t="s">
        <v>218</v>
      </c>
      <c r="E10" s="585"/>
      <c r="F10" s="585"/>
      <c r="G10" s="585"/>
      <c r="H10" s="152"/>
      <c r="I10" s="838"/>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s="163" customFormat="1" ht="12" customHeight="1">
      <c r="A11" s="692"/>
      <c r="B11" s="23" t="s">
        <v>15</v>
      </c>
      <c r="C11" s="23" t="s">
        <v>2</v>
      </c>
      <c r="D11" s="153" t="s">
        <v>1</v>
      </c>
      <c r="E11" s="153" t="s">
        <v>39</v>
      </c>
      <c r="F11" s="153" t="s">
        <v>40</v>
      </c>
      <c r="G11" s="49" t="s">
        <v>41</v>
      </c>
      <c r="H11" s="29" t="s">
        <v>23</v>
      </c>
      <c r="I11" s="838"/>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s="163" customFormat="1" ht="90" customHeight="1">
      <c r="A12" s="692"/>
      <c r="B12" s="616" t="s">
        <v>217</v>
      </c>
      <c r="C12" s="150"/>
      <c r="D12" s="150" t="s">
        <v>150</v>
      </c>
      <c r="E12" s="150" t="s">
        <v>212</v>
      </c>
      <c r="F12" s="150" t="s">
        <v>237</v>
      </c>
      <c r="G12" s="150" t="s">
        <v>238</v>
      </c>
      <c r="H12" s="152" t="s">
        <v>236</v>
      </c>
      <c r="I12" s="838"/>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row>
    <row r="13" spans="1:51" s="163" customFormat="1" ht="12.75" customHeight="1">
      <c r="A13" s="692"/>
      <c r="B13" s="616"/>
      <c r="C13" s="681" t="s">
        <v>3</v>
      </c>
      <c r="D13" s="30"/>
      <c r="E13" s="150"/>
      <c r="F13" s="150"/>
      <c r="G13" s="150"/>
      <c r="H13" s="152"/>
      <c r="I13" s="838"/>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row>
    <row r="14" spans="1:51" s="163" customFormat="1" ht="12.75" customHeight="1">
      <c r="A14" s="692"/>
      <c r="B14" s="616"/>
      <c r="C14" s="681"/>
      <c r="D14" s="682" t="s">
        <v>4</v>
      </c>
      <c r="E14" s="682"/>
      <c r="F14" s="682"/>
      <c r="G14" s="682"/>
      <c r="H14" s="29"/>
      <c r="I14" s="838"/>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row>
    <row r="15" spans="1:51" s="163" customFormat="1" ht="30.75" customHeight="1">
      <c r="A15" s="692"/>
      <c r="B15" s="616"/>
      <c r="C15" s="24"/>
      <c r="D15" s="585" t="s">
        <v>218</v>
      </c>
      <c r="E15" s="585"/>
      <c r="F15" s="585"/>
      <c r="G15" s="585"/>
      <c r="H15" s="152"/>
      <c r="I15" s="838"/>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row>
    <row r="16" spans="1:51" s="163" customFormat="1" ht="24" customHeight="1">
      <c r="A16" s="692"/>
      <c r="B16" s="23" t="s">
        <v>34</v>
      </c>
      <c r="C16" s="23" t="s">
        <v>2</v>
      </c>
      <c r="D16" s="153" t="s">
        <v>1</v>
      </c>
      <c r="E16" s="153" t="s">
        <v>39</v>
      </c>
      <c r="F16" s="153" t="s">
        <v>40</v>
      </c>
      <c r="G16" s="49" t="s">
        <v>41</v>
      </c>
      <c r="H16" s="29" t="s">
        <v>23</v>
      </c>
      <c r="I16" s="838"/>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row>
    <row r="17" spans="1:51" s="163" customFormat="1" ht="111" customHeight="1">
      <c r="A17" s="692"/>
      <c r="B17" s="616" t="s">
        <v>281</v>
      </c>
      <c r="C17" s="159"/>
      <c r="D17" s="150" t="s">
        <v>46</v>
      </c>
      <c r="E17" s="150" t="s">
        <v>213</v>
      </c>
      <c r="F17" s="150" t="s">
        <v>219</v>
      </c>
      <c r="G17" s="150" t="s">
        <v>239</v>
      </c>
      <c r="H17" s="152" t="s">
        <v>221</v>
      </c>
      <c r="I17" s="838"/>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row>
    <row r="18" spans="1:51" s="163" customFormat="1" ht="12.75" customHeight="1">
      <c r="A18" s="692"/>
      <c r="B18" s="616"/>
      <c r="C18" s="681" t="s">
        <v>3</v>
      </c>
      <c r="D18" s="30"/>
      <c r="E18" s="150"/>
      <c r="F18" s="150"/>
      <c r="G18" s="150"/>
      <c r="H18" s="152"/>
      <c r="I18" s="838"/>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row>
    <row r="19" spans="1:51" s="163" customFormat="1" ht="12.75" customHeight="1">
      <c r="A19" s="692"/>
      <c r="B19" s="616"/>
      <c r="C19" s="681"/>
      <c r="D19" s="682" t="s">
        <v>4</v>
      </c>
      <c r="E19" s="682"/>
      <c r="F19" s="682"/>
      <c r="G19" s="682"/>
      <c r="H19" s="29"/>
      <c r="I19" s="838"/>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row>
    <row r="20" spans="1:51" s="163" customFormat="1" ht="28.5" customHeight="1">
      <c r="A20" s="692"/>
      <c r="B20" s="616"/>
      <c r="C20" s="24"/>
      <c r="D20" s="585" t="s">
        <v>218</v>
      </c>
      <c r="E20" s="585"/>
      <c r="F20" s="585"/>
      <c r="G20" s="585"/>
      <c r="H20" s="68"/>
      <c r="I20" s="838"/>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row>
    <row r="21" spans="1:51" s="163" customFormat="1" ht="12" customHeight="1">
      <c r="A21" s="692"/>
      <c r="B21" s="23" t="s">
        <v>36</v>
      </c>
      <c r="C21" s="23" t="s">
        <v>2</v>
      </c>
      <c r="D21" s="153" t="s">
        <v>1</v>
      </c>
      <c r="E21" s="153" t="s">
        <v>39</v>
      </c>
      <c r="F21" s="153" t="s">
        <v>40</v>
      </c>
      <c r="G21" s="49" t="s">
        <v>41</v>
      </c>
      <c r="H21" s="29" t="s">
        <v>23</v>
      </c>
      <c r="I21" s="838"/>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s="163" customFormat="1" ht="102">
      <c r="A22" s="692"/>
      <c r="B22" s="616" t="s">
        <v>282</v>
      </c>
      <c r="C22" s="150"/>
      <c r="D22" s="150" t="s">
        <v>46</v>
      </c>
      <c r="E22" s="150" t="s">
        <v>214</v>
      </c>
      <c r="F22" s="150" t="s">
        <v>241</v>
      </c>
      <c r="G22" s="150" t="s">
        <v>240</v>
      </c>
      <c r="H22" s="152" t="s">
        <v>221</v>
      </c>
      <c r="I22" s="838"/>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5" customFormat="1" ht="12.75" customHeight="1">
      <c r="A23" s="692"/>
      <c r="B23" s="616"/>
      <c r="C23" s="681" t="s">
        <v>3</v>
      </c>
      <c r="D23" s="30"/>
      <c r="E23" s="150"/>
      <c r="F23" s="150"/>
      <c r="G23" s="150"/>
      <c r="H23" s="152"/>
      <c r="I23" s="838"/>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s="165" customFormat="1" ht="12.75" customHeight="1">
      <c r="A24" s="692"/>
      <c r="B24" s="616"/>
      <c r="C24" s="681"/>
      <c r="D24" s="682" t="s">
        <v>4</v>
      </c>
      <c r="E24" s="682"/>
      <c r="F24" s="682"/>
      <c r="G24" s="682"/>
      <c r="H24" s="29"/>
      <c r="I24" s="838"/>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s="165" customFormat="1" ht="12" customHeight="1">
      <c r="A25" s="692"/>
      <c r="B25" s="616"/>
      <c r="C25" s="24"/>
      <c r="D25" s="585" t="s">
        <v>218</v>
      </c>
      <c r="E25" s="585"/>
      <c r="F25" s="585"/>
      <c r="G25" s="585"/>
      <c r="H25" s="152"/>
      <c r="I25" s="838"/>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s="7" customFormat="1" ht="25.5">
      <c r="A26" s="114" t="s">
        <v>99</v>
      </c>
      <c r="B26" s="110" t="s">
        <v>100</v>
      </c>
      <c r="C26" s="78" t="s">
        <v>2</v>
      </c>
      <c r="D26" s="98" t="s">
        <v>1</v>
      </c>
      <c r="E26" s="98" t="s">
        <v>61</v>
      </c>
      <c r="F26" s="98" t="s">
        <v>164</v>
      </c>
      <c r="G26" s="98" t="s">
        <v>56</v>
      </c>
      <c r="H26" s="113" t="s">
        <v>23</v>
      </c>
      <c r="I26" s="115" t="s">
        <v>5</v>
      </c>
    </row>
    <row r="27" spans="1:51" s="7" customFormat="1" ht="48.75" customHeight="1">
      <c r="A27" s="841" t="s">
        <v>146</v>
      </c>
      <c r="B27" s="720" t="s">
        <v>269</v>
      </c>
      <c r="C27" s="116" t="s">
        <v>101</v>
      </c>
      <c r="D27" s="97">
        <v>0.4</v>
      </c>
      <c r="E27" s="25">
        <v>0.5</v>
      </c>
      <c r="F27" s="25">
        <v>0.6</v>
      </c>
      <c r="G27" s="25" t="s">
        <v>181</v>
      </c>
      <c r="H27" s="25" t="s">
        <v>181</v>
      </c>
      <c r="I27" s="837" t="s">
        <v>454</v>
      </c>
      <c r="J27" s="236"/>
      <c r="K27" s="8"/>
    </row>
    <row r="28" spans="1:51" s="7" customFormat="1" ht="12.75" customHeight="1">
      <c r="A28" s="841"/>
      <c r="B28" s="720"/>
      <c r="C28" s="116" t="s">
        <v>3</v>
      </c>
      <c r="D28" s="117"/>
      <c r="E28" s="157"/>
      <c r="F28" s="157"/>
      <c r="G28" s="157"/>
      <c r="H28" s="118"/>
      <c r="I28" s="837"/>
      <c r="K28" s="8"/>
    </row>
    <row r="29" spans="1:51" s="7" customFormat="1" ht="12.75" customHeight="1">
      <c r="A29" s="841"/>
      <c r="B29" s="720"/>
      <c r="C29" s="119"/>
      <c r="D29" s="120" t="s">
        <v>4</v>
      </c>
      <c r="E29" s="120"/>
      <c r="F29" s="120"/>
      <c r="G29" s="120"/>
      <c r="H29" s="113"/>
      <c r="I29" s="837"/>
      <c r="K29" s="8"/>
    </row>
    <row r="30" spans="1:51" s="7" customFormat="1" ht="16.5" customHeight="1">
      <c r="A30" s="841"/>
      <c r="B30" s="720"/>
      <c r="C30" s="119"/>
      <c r="D30" s="664" t="s">
        <v>102</v>
      </c>
      <c r="E30" s="664"/>
      <c r="F30" s="664"/>
      <c r="G30" s="157"/>
      <c r="H30" s="155"/>
      <c r="I30" s="837"/>
      <c r="K30" s="8"/>
    </row>
    <row r="31" spans="1:51" s="7" customFormat="1" ht="25.5">
      <c r="A31" s="841"/>
      <c r="B31" s="110" t="s">
        <v>103</v>
      </c>
      <c r="C31" s="78" t="s">
        <v>2</v>
      </c>
      <c r="D31" s="98" t="s">
        <v>1</v>
      </c>
      <c r="E31" s="98" t="s">
        <v>61</v>
      </c>
      <c r="F31" s="98" t="s">
        <v>164</v>
      </c>
      <c r="G31" s="98" t="s">
        <v>56</v>
      </c>
      <c r="H31" s="113" t="s">
        <v>23</v>
      </c>
      <c r="I31" s="837"/>
      <c r="K31" s="8"/>
    </row>
    <row r="32" spans="1:51" s="7" customFormat="1" ht="23.1" customHeight="1">
      <c r="A32" s="841"/>
      <c r="B32" s="720" t="s">
        <v>271</v>
      </c>
      <c r="C32" s="116" t="s">
        <v>101</v>
      </c>
      <c r="D32" s="121">
        <v>0.43</v>
      </c>
      <c r="E32" s="121">
        <v>0.5</v>
      </c>
      <c r="F32" s="121">
        <v>0.6</v>
      </c>
      <c r="G32" s="121" t="s">
        <v>181</v>
      </c>
      <c r="H32" s="122" t="s">
        <v>181</v>
      </c>
      <c r="I32" s="837"/>
      <c r="J32" s="236"/>
      <c r="K32" s="8"/>
    </row>
    <row r="33" spans="1:9" s="7" customFormat="1" ht="12.75" customHeight="1">
      <c r="A33" s="841"/>
      <c r="B33" s="720"/>
      <c r="C33" s="116" t="s">
        <v>3</v>
      </c>
      <c r="D33" s="117"/>
      <c r="E33" s="157"/>
      <c r="F33" s="157"/>
      <c r="G33" s="157"/>
      <c r="H33" s="118"/>
      <c r="I33" s="837"/>
    </row>
    <row r="34" spans="1:9" s="7" customFormat="1" ht="12.75" customHeight="1">
      <c r="A34" s="841"/>
      <c r="B34" s="720"/>
      <c r="C34" s="119"/>
      <c r="D34" s="120" t="s">
        <v>4</v>
      </c>
      <c r="E34" s="120"/>
      <c r="F34" s="120"/>
      <c r="G34" s="120"/>
      <c r="H34" s="113"/>
      <c r="I34" s="837"/>
    </row>
    <row r="35" spans="1:9" s="7" customFormat="1" ht="24" customHeight="1">
      <c r="A35" s="841"/>
      <c r="B35" s="720"/>
      <c r="C35" s="119"/>
      <c r="D35" s="123"/>
      <c r="E35" s="157"/>
      <c r="F35" s="157"/>
      <c r="G35" s="157"/>
      <c r="H35" s="155"/>
      <c r="I35" s="837"/>
    </row>
    <row r="36" spans="1:9" s="165" customFormat="1" ht="25.5">
      <c r="A36" s="841"/>
      <c r="B36" s="110" t="s">
        <v>104</v>
      </c>
      <c r="C36" s="78" t="s">
        <v>2</v>
      </c>
      <c r="D36" s="98" t="s">
        <v>1</v>
      </c>
      <c r="E36" s="98" t="s">
        <v>61</v>
      </c>
      <c r="F36" s="98" t="s">
        <v>164</v>
      </c>
      <c r="G36" s="98" t="s">
        <v>56</v>
      </c>
      <c r="H36" s="113" t="s">
        <v>23</v>
      </c>
      <c r="I36" s="837"/>
    </row>
    <row r="37" spans="1:9" s="165" customFormat="1" ht="24" customHeight="1">
      <c r="A37" s="841"/>
      <c r="B37" s="720" t="s">
        <v>105</v>
      </c>
      <c r="C37" s="116" t="s">
        <v>101</v>
      </c>
      <c r="D37" s="121">
        <v>0.7</v>
      </c>
      <c r="E37" s="121">
        <v>0.8</v>
      </c>
      <c r="F37" s="121">
        <v>0.85</v>
      </c>
      <c r="G37" s="121">
        <v>0.9</v>
      </c>
      <c r="H37" s="121"/>
      <c r="I37" s="837"/>
    </row>
    <row r="38" spans="1:9" s="165" customFormat="1" ht="14.25" customHeight="1">
      <c r="A38" s="841"/>
      <c r="B38" s="720"/>
      <c r="C38" s="116" t="s">
        <v>3</v>
      </c>
      <c r="D38" s="117"/>
      <c r="E38" s="157"/>
      <c r="F38" s="157"/>
      <c r="G38" s="157"/>
      <c r="H38" s="157"/>
      <c r="I38" s="837"/>
    </row>
    <row r="39" spans="1:9" s="165" customFormat="1" ht="14.25" customHeight="1">
      <c r="A39" s="841"/>
      <c r="B39" s="720"/>
      <c r="C39" s="119"/>
      <c r="D39" s="120" t="s">
        <v>4</v>
      </c>
      <c r="E39" s="120"/>
      <c r="F39" s="120"/>
      <c r="G39" s="120"/>
      <c r="H39" s="120"/>
      <c r="I39" s="837"/>
    </row>
    <row r="40" spans="1:9" s="165" customFormat="1" ht="14.25" customHeight="1">
      <c r="A40" s="841"/>
      <c r="B40" s="720"/>
      <c r="C40" s="119"/>
      <c r="D40" s="157" t="s">
        <v>106</v>
      </c>
      <c r="E40" s="157"/>
      <c r="F40" s="157"/>
      <c r="G40" s="157"/>
      <c r="H40" s="157"/>
      <c r="I40" s="837"/>
    </row>
    <row r="41" spans="1:9" s="7" customFormat="1" ht="24" customHeight="1">
      <c r="A41" s="114" t="s">
        <v>6</v>
      </c>
      <c r="B41" s="110" t="s">
        <v>10</v>
      </c>
      <c r="C41" s="78" t="s">
        <v>2</v>
      </c>
      <c r="D41" s="98" t="s">
        <v>1</v>
      </c>
      <c r="E41" s="98" t="s">
        <v>61</v>
      </c>
      <c r="F41" s="98" t="s">
        <v>164</v>
      </c>
      <c r="G41" s="98" t="s">
        <v>56</v>
      </c>
      <c r="H41" s="113" t="s">
        <v>23</v>
      </c>
      <c r="I41" s="115" t="s">
        <v>7</v>
      </c>
    </row>
    <row r="42" spans="1:9" s="21" customFormat="1" ht="84" customHeight="1">
      <c r="A42" s="720" t="s">
        <v>420</v>
      </c>
      <c r="B42" s="758" t="s">
        <v>108</v>
      </c>
      <c r="C42" s="75" t="s">
        <v>101</v>
      </c>
      <c r="D42" s="75" t="s">
        <v>109</v>
      </c>
      <c r="E42" s="75" t="s">
        <v>110</v>
      </c>
      <c r="F42" s="75" t="s">
        <v>111</v>
      </c>
      <c r="G42" s="75" t="s">
        <v>112</v>
      </c>
      <c r="H42" s="124">
        <v>5098</v>
      </c>
      <c r="I42" s="585" t="s">
        <v>455</v>
      </c>
    </row>
    <row r="43" spans="1:9" s="7" customFormat="1" ht="12.75" customHeight="1">
      <c r="A43" s="720"/>
      <c r="B43" s="758"/>
      <c r="C43" s="116" t="s">
        <v>3</v>
      </c>
      <c r="D43" s="117"/>
      <c r="E43" s="102"/>
      <c r="F43" s="102"/>
      <c r="G43" s="102"/>
      <c r="H43" s="125"/>
      <c r="I43" s="585"/>
    </row>
    <row r="44" spans="1:9" s="7" customFormat="1" ht="12.75" customHeight="1">
      <c r="A44" s="720"/>
      <c r="B44" s="758"/>
      <c r="C44" s="120" t="s">
        <v>4</v>
      </c>
      <c r="D44" s="120" t="s">
        <v>107</v>
      </c>
      <c r="E44" s="120"/>
      <c r="F44" s="120"/>
      <c r="G44" s="120"/>
      <c r="H44" s="113"/>
      <c r="I44" s="585"/>
    </row>
    <row r="45" spans="1:9" s="7" customFormat="1" ht="13.5" customHeight="1">
      <c r="A45" s="720"/>
      <c r="B45" s="758"/>
      <c r="C45" s="664"/>
      <c r="D45" s="664"/>
      <c r="E45" s="664"/>
      <c r="F45" s="664"/>
      <c r="G45" s="664"/>
      <c r="H45" s="155"/>
      <c r="I45" s="585"/>
    </row>
    <row r="46" spans="1:9" s="7" customFormat="1" ht="25.5">
      <c r="A46" s="720"/>
      <c r="B46" s="110" t="s">
        <v>11</v>
      </c>
      <c r="C46" s="78" t="s">
        <v>2</v>
      </c>
      <c r="D46" s="98" t="s">
        <v>1</v>
      </c>
      <c r="E46" s="98" t="s">
        <v>61</v>
      </c>
      <c r="F46" s="98" t="s">
        <v>164</v>
      </c>
      <c r="G46" s="98" t="s">
        <v>56</v>
      </c>
      <c r="H46" s="113" t="s">
        <v>23</v>
      </c>
      <c r="I46" s="113" t="s">
        <v>7</v>
      </c>
    </row>
    <row r="47" spans="1:9" s="7" customFormat="1">
      <c r="A47" s="720"/>
      <c r="B47" s="720" t="s">
        <v>159</v>
      </c>
      <c r="C47" s="116" t="s">
        <v>101</v>
      </c>
      <c r="D47" s="166">
        <v>1218</v>
      </c>
      <c r="E47" s="166">
        <v>1218</v>
      </c>
      <c r="F47" s="166">
        <v>1218</v>
      </c>
      <c r="G47" s="41">
        <v>1218</v>
      </c>
      <c r="H47" s="168">
        <v>1218</v>
      </c>
      <c r="I47" s="758" t="s">
        <v>230</v>
      </c>
    </row>
    <row r="48" spans="1:9" s="7" customFormat="1" ht="12.75" customHeight="1">
      <c r="A48" s="720"/>
      <c r="B48" s="720"/>
      <c r="C48" s="116" t="s">
        <v>3</v>
      </c>
      <c r="D48" s="117"/>
      <c r="E48" s="102"/>
      <c r="F48" s="102"/>
      <c r="G48" s="102"/>
      <c r="H48" s="125"/>
      <c r="I48" s="758"/>
    </row>
    <row r="49" spans="1:11" s="7" customFormat="1" ht="12.75" customHeight="1">
      <c r="A49" s="720"/>
      <c r="B49" s="720"/>
      <c r="C49" s="120" t="s">
        <v>4</v>
      </c>
      <c r="D49" s="120" t="s">
        <v>107</v>
      </c>
      <c r="E49" s="120"/>
      <c r="F49" s="120"/>
      <c r="G49" s="120"/>
      <c r="H49" s="113"/>
      <c r="I49" s="758"/>
    </row>
    <row r="50" spans="1:11" s="7" customFormat="1" ht="13.5" customHeight="1">
      <c r="A50" s="720"/>
      <c r="B50" s="720"/>
      <c r="C50" s="664"/>
      <c r="D50" s="664"/>
      <c r="E50" s="664"/>
      <c r="F50" s="664"/>
      <c r="G50" s="664"/>
      <c r="H50" s="155"/>
      <c r="I50" s="758"/>
    </row>
    <row r="51" spans="1:11" s="7" customFormat="1" ht="25.5">
      <c r="A51" s="720"/>
      <c r="B51" s="110" t="s">
        <v>12</v>
      </c>
      <c r="C51" s="78" t="s">
        <v>2</v>
      </c>
      <c r="D51" s="98" t="s">
        <v>1</v>
      </c>
      <c r="E51" s="98" t="s">
        <v>61</v>
      </c>
      <c r="F51" s="98" t="s">
        <v>164</v>
      </c>
      <c r="G51" s="98" t="s">
        <v>56</v>
      </c>
      <c r="H51" s="113" t="s">
        <v>23</v>
      </c>
      <c r="I51" s="115" t="s">
        <v>7</v>
      </c>
    </row>
    <row r="52" spans="1:11" s="7" customFormat="1" ht="118.5" customHeight="1">
      <c r="A52" s="720"/>
      <c r="B52" s="720" t="s">
        <v>113</v>
      </c>
      <c r="C52" s="116" t="s">
        <v>101</v>
      </c>
      <c r="D52" s="62" t="s">
        <v>456</v>
      </c>
      <c r="E52" s="62" t="s">
        <v>457</v>
      </c>
      <c r="F52" s="62" t="s">
        <v>114</v>
      </c>
      <c r="G52" s="62" t="s">
        <v>458</v>
      </c>
      <c r="H52" s="105">
        <v>4400</v>
      </c>
      <c r="I52" s="158" t="s">
        <v>459</v>
      </c>
    </row>
    <row r="53" spans="1:11" s="7" customFormat="1" ht="12" customHeight="1">
      <c r="A53" s="720"/>
      <c r="B53" s="720"/>
      <c r="C53" s="116" t="s">
        <v>3</v>
      </c>
      <c r="D53" s="117"/>
      <c r="E53" s="157"/>
      <c r="F53" s="157"/>
      <c r="G53" s="157"/>
      <c r="H53" s="157"/>
      <c r="I53" s="126"/>
    </row>
    <row r="54" spans="1:11" s="7" customFormat="1" ht="12.75" customHeight="1">
      <c r="A54" s="720"/>
      <c r="B54" s="720"/>
      <c r="C54" s="120" t="s">
        <v>4</v>
      </c>
      <c r="D54" s="836"/>
      <c r="E54" s="836"/>
      <c r="F54" s="836"/>
      <c r="G54" s="836"/>
      <c r="H54" s="836"/>
      <c r="I54" s="115" t="s">
        <v>8</v>
      </c>
    </row>
    <row r="55" spans="1:11" s="7" customFormat="1" ht="17.25" customHeight="1">
      <c r="A55" s="720"/>
      <c r="B55" s="720"/>
      <c r="C55" s="127"/>
      <c r="D55" s="664" t="s">
        <v>107</v>
      </c>
      <c r="E55" s="664"/>
      <c r="F55" s="664"/>
      <c r="G55" s="664"/>
      <c r="H55" s="664"/>
      <c r="I55" s="126"/>
    </row>
    <row r="56" spans="1:11" s="7" customFormat="1" ht="25.5">
      <c r="A56" s="720"/>
      <c r="B56" s="110" t="s">
        <v>31</v>
      </c>
      <c r="C56" s="78" t="s">
        <v>2</v>
      </c>
      <c r="D56" s="98" t="s">
        <v>1</v>
      </c>
      <c r="E56" s="98" t="s">
        <v>61</v>
      </c>
      <c r="F56" s="98" t="s">
        <v>164</v>
      </c>
      <c r="G56" s="98" t="s">
        <v>56</v>
      </c>
      <c r="H56" s="113" t="s">
        <v>23</v>
      </c>
      <c r="I56" s="758" t="s">
        <v>461</v>
      </c>
    </row>
    <row r="57" spans="1:11" s="7" customFormat="1" ht="13.35" customHeight="1">
      <c r="A57" s="720"/>
      <c r="B57" s="720" t="s">
        <v>460</v>
      </c>
      <c r="C57" s="116" t="s">
        <v>101</v>
      </c>
      <c r="D57" s="172">
        <v>4064</v>
      </c>
      <c r="E57" s="172">
        <v>5098</v>
      </c>
      <c r="F57" s="172">
        <v>4294</v>
      </c>
      <c r="G57" s="172">
        <v>7100</v>
      </c>
      <c r="H57" s="172">
        <v>7100</v>
      </c>
      <c r="I57" s="758"/>
    </row>
    <row r="58" spans="1:11" s="7" customFormat="1" ht="12.75" customHeight="1">
      <c r="A58" s="720"/>
      <c r="B58" s="720"/>
      <c r="C58" s="116" t="s">
        <v>3</v>
      </c>
      <c r="D58" s="128"/>
      <c r="E58" s="75"/>
      <c r="F58" s="75"/>
      <c r="G58" s="75"/>
      <c r="H58" s="75"/>
      <c r="I58" s="758"/>
    </row>
    <row r="59" spans="1:11" s="7" customFormat="1" ht="12.75" customHeight="1">
      <c r="A59" s="720"/>
      <c r="B59" s="720"/>
      <c r="C59" s="120" t="s">
        <v>4</v>
      </c>
      <c r="D59" s="836"/>
      <c r="E59" s="836"/>
      <c r="F59" s="836"/>
      <c r="G59" s="836"/>
      <c r="H59" s="113"/>
      <c r="I59" s="758"/>
    </row>
    <row r="60" spans="1:11" s="7" customFormat="1">
      <c r="A60" s="720"/>
      <c r="B60" s="720"/>
      <c r="C60" s="127"/>
      <c r="D60" s="664" t="s">
        <v>107</v>
      </c>
      <c r="E60" s="664"/>
      <c r="F60" s="664"/>
      <c r="G60" s="664"/>
      <c r="H60" s="155"/>
      <c r="I60" s="758"/>
    </row>
    <row r="61" spans="1:11" s="7" customFormat="1" ht="25.5">
      <c r="A61" s="114" t="s">
        <v>9</v>
      </c>
      <c r="B61" s="110" t="s">
        <v>67</v>
      </c>
      <c r="C61" s="78" t="s">
        <v>2</v>
      </c>
      <c r="D61" s="98" t="s">
        <v>1</v>
      </c>
      <c r="E61" s="98" t="s">
        <v>61</v>
      </c>
      <c r="F61" s="570" t="s">
        <v>164</v>
      </c>
      <c r="G61" s="98" t="s">
        <v>56</v>
      </c>
      <c r="H61" s="113" t="s">
        <v>23</v>
      </c>
      <c r="I61" s="115" t="s">
        <v>5</v>
      </c>
    </row>
    <row r="62" spans="1:11" s="19" customFormat="1" ht="24" customHeight="1">
      <c r="A62" s="758" t="s">
        <v>493</v>
      </c>
      <c r="B62" s="758" t="s">
        <v>462</v>
      </c>
      <c r="C62" s="53" t="s">
        <v>101</v>
      </c>
      <c r="D62" s="65">
        <v>547914</v>
      </c>
      <c r="E62" s="64">
        <v>287224</v>
      </c>
      <c r="F62" s="568">
        <f>294404+348085</f>
        <v>642489</v>
      </c>
      <c r="G62" s="65">
        <v>851381</v>
      </c>
      <c r="H62" s="67">
        <f>G62+F62+E62</f>
        <v>1781094</v>
      </c>
      <c r="I62" s="837" t="s">
        <v>609</v>
      </c>
    </row>
    <row r="63" spans="1:11" s="7" customFormat="1" ht="12.75" customHeight="1">
      <c r="A63" s="758"/>
      <c r="B63" s="758"/>
      <c r="C63" s="116" t="s">
        <v>3</v>
      </c>
      <c r="D63" s="117"/>
      <c r="E63" s="119"/>
      <c r="F63" s="119"/>
      <c r="G63" s="119"/>
      <c r="H63" s="129"/>
      <c r="I63" s="837"/>
      <c r="J63" s="237"/>
      <c r="K63" s="10"/>
    </row>
    <row r="64" spans="1:11" s="7" customFormat="1" ht="12.75" customHeight="1">
      <c r="A64" s="758"/>
      <c r="B64" s="758"/>
      <c r="C64" s="120" t="s">
        <v>4</v>
      </c>
      <c r="D64" s="120" t="s">
        <v>115</v>
      </c>
      <c r="E64" s="120"/>
      <c r="F64" s="120"/>
      <c r="G64" s="120"/>
      <c r="H64" s="113"/>
      <c r="I64" s="837"/>
      <c r="J64" s="237"/>
    </row>
    <row r="65" spans="1:10" s="7" customFormat="1" ht="21.75" customHeight="1">
      <c r="A65" s="758"/>
      <c r="B65" s="758"/>
      <c r="C65" s="664"/>
      <c r="D65" s="664"/>
      <c r="E65" s="664"/>
      <c r="F65" s="664"/>
      <c r="G65" s="664"/>
      <c r="H65" s="155"/>
      <c r="I65" s="837"/>
      <c r="J65" s="237"/>
    </row>
    <row r="66" spans="1:10" s="7" customFormat="1" ht="22.5" customHeight="1">
      <c r="A66" s="758"/>
      <c r="B66" s="110" t="s">
        <v>66</v>
      </c>
      <c r="C66" s="78" t="s">
        <v>2</v>
      </c>
      <c r="D66" s="98" t="s">
        <v>1</v>
      </c>
      <c r="E66" s="570" t="s">
        <v>61</v>
      </c>
      <c r="F66" s="570" t="s">
        <v>164</v>
      </c>
      <c r="G66" s="98" t="s">
        <v>56</v>
      </c>
      <c r="H66" s="113" t="s">
        <v>23</v>
      </c>
      <c r="I66" s="837"/>
      <c r="J66" s="237"/>
    </row>
    <row r="67" spans="1:10" s="19" customFormat="1" ht="12.75" customHeight="1">
      <c r="A67" s="758"/>
      <c r="B67" s="758" t="s">
        <v>171</v>
      </c>
      <c r="C67" s="57" t="s">
        <v>101</v>
      </c>
      <c r="D67" s="105">
        <v>2012263</v>
      </c>
      <c r="E67" s="569">
        <v>2287483</v>
      </c>
      <c r="F67" s="569">
        <f>1036485+1063024</f>
        <v>2099509</v>
      </c>
      <c r="G67" s="66" t="s">
        <v>492</v>
      </c>
      <c r="H67" s="67">
        <f>G67+F67+E67</f>
        <v>7924987</v>
      </c>
      <c r="I67" s="837"/>
    </row>
    <row r="68" spans="1:10" s="7" customFormat="1" ht="12.75" customHeight="1">
      <c r="A68" s="758"/>
      <c r="B68" s="758"/>
      <c r="C68" s="116" t="s">
        <v>3</v>
      </c>
      <c r="D68" s="117"/>
      <c r="E68" s="119"/>
      <c r="F68" s="119"/>
      <c r="G68" s="119"/>
      <c r="H68" s="119"/>
      <c r="I68" s="837"/>
    </row>
    <row r="69" spans="1:10" s="7" customFormat="1" ht="12.75" customHeight="1">
      <c r="A69" s="758"/>
      <c r="B69" s="758"/>
      <c r="C69" s="120" t="s">
        <v>4</v>
      </c>
      <c r="D69" s="120"/>
      <c r="E69" s="120"/>
      <c r="F69" s="120"/>
      <c r="G69" s="120"/>
      <c r="H69" s="113" t="s">
        <v>23</v>
      </c>
      <c r="I69" s="837"/>
    </row>
    <row r="70" spans="1:10" s="7" customFormat="1" ht="13.5" customHeight="1">
      <c r="A70" s="758"/>
      <c r="B70" s="758"/>
      <c r="C70" s="664" t="s">
        <v>116</v>
      </c>
      <c r="D70" s="664"/>
      <c r="E70" s="664"/>
      <c r="F70" s="664"/>
      <c r="G70" s="664"/>
      <c r="H70" s="155"/>
      <c r="I70" s="837"/>
    </row>
    <row r="71" spans="1:10" s="7" customFormat="1" ht="23.25" customHeight="1">
      <c r="A71" s="758"/>
      <c r="B71" s="110" t="s">
        <v>65</v>
      </c>
      <c r="C71" s="110"/>
      <c r="D71" s="120" t="s">
        <v>1</v>
      </c>
      <c r="E71" s="98" t="s">
        <v>61</v>
      </c>
      <c r="F71" s="98" t="s">
        <v>164</v>
      </c>
      <c r="G71" s="98" t="s">
        <v>56</v>
      </c>
      <c r="H71" s="113" t="s">
        <v>23</v>
      </c>
      <c r="I71" s="115" t="s">
        <v>8</v>
      </c>
    </row>
    <row r="72" spans="1:10" s="7" customFormat="1" ht="36" customHeight="1">
      <c r="A72" s="758"/>
      <c r="B72" s="720" t="s">
        <v>261</v>
      </c>
      <c r="C72" s="116" t="s">
        <v>101</v>
      </c>
      <c r="D72" s="119">
        <v>0</v>
      </c>
      <c r="E72" s="119">
        <v>1</v>
      </c>
      <c r="F72" s="119">
        <v>0</v>
      </c>
      <c r="G72" s="119">
        <v>1</v>
      </c>
      <c r="H72" s="130">
        <v>2</v>
      </c>
      <c r="I72" s="126" t="s">
        <v>389</v>
      </c>
    </row>
    <row r="73" spans="1:10" s="7" customFormat="1" ht="21.6" customHeight="1">
      <c r="A73" s="758"/>
      <c r="B73" s="720"/>
      <c r="C73" s="116" t="s">
        <v>3</v>
      </c>
      <c r="D73" s="117"/>
      <c r="E73" s="119"/>
      <c r="F73" s="119"/>
      <c r="G73" s="119"/>
      <c r="H73" s="119"/>
      <c r="I73" s="126"/>
    </row>
    <row r="74" spans="1:10" s="7" customFormat="1">
      <c r="A74" s="758"/>
      <c r="B74" s="720"/>
      <c r="C74" s="120" t="s">
        <v>4</v>
      </c>
      <c r="D74" s="836"/>
      <c r="E74" s="836"/>
      <c r="F74" s="836"/>
      <c r="G74" s="836"/>
      <c r="H74" s="836"/>
      <c r="I74" s="115" t="s">
        <v>8</v>
      </c>
    </row>
    <row r="75" spans="1:10" s="7" customFormat="1">
      <c r="A75" s="758"/>
      <c r="B75" s="720"/>
      <c r="C75" s="157"/>
      <c r="D75" s="664" t="s">
        <v>117</v>
      </c>
      <c r="E75" s="664"/>
      <c r="F75" s="664"/>
      <c r="G75" s="664"/>
      <c r="H75" s="664"/>
      <c r="I75" s="103"/>
    </row>
    <row r="76" spans="1:10" s="7" customFormat="1" ht="24.75" customHeight="1">
      <c r="A76" s="114" t="s">
        <v>14</v>
      </c>
      <c r="B76" s="110" t="s">
        <v>62</v>
      </c>
      <c r="C76" s="78" t="s">
        <v>2</v>
      </c>
      <c r="D76" s="98" t="s">
        <v>1</v>
      </c>
      <c r="E76" s="98" t="s">
        <v>61</v>
      </c>
      <c r="F76" s="98" t="s">
        <v>164</v>
      </c>
      <c r="G76" s="98" t="s">
        <v>56</v>
      </c>
      <c r="H76" s="113" t="s">
        <v>23</v>
      </c>
      <c r="I76" s="115" t="s">
        <v>5</v>
      </c>
    </row>
    <row r="77" spans="1:10" s="7" customFormat="1" ht="38.25" customHeight="1">
      <c r="A77" s="720" t="s">
        <v>391</v>
      </c>
      <c r="B77" s="720" t="s">
        <v>229</v>
      </c>
      <c r="C77" s="116" t="s">
        <v>101</v>
      </c>
      <c r="D77" s="63">
        <v>0</v>
      </c>
      <c r="E77" s="63">
        <v>8</v>
      </c>
      <c r="F77" s="63">
        <v>8</v>
      </c>
      <c r="G77" s="63">
        <v>8</v>
      </c>
      <c r="H77" s="63">
        <v>24</v>
      </c>
      <c r="I77" s="131" t="s">
        <v>172</v>
      </c>
    </row>
    <row r="78" spans="1:10" s="7" customFormat="1" ht="21.6" customHeight="1">
      <c r="A78" s="720"/>
      <c r="B78" s="720"/>
      <c r="C78" s="116" t="s">
        <v>3</v>
      </c>
      <c r="D78" s="117"/>
      <c r="E78" s="119"/>
      <c r="F78" s="119"/>
      <c r="G78" s="119"/>
      <c r="H78" s="119"/>
      <c r="I78" s="126"/>
    </row>
    <row r="79" spans="1:10" s="7" customFormat="1">
      <c r="A79" s="720"/>
      <c r="B79" s="720"/>
      <c r="C79" s="120" t="s">
        <v>4</v>
      </c>
      <c r="D79" s="836"/>
      <c r="E79" s="836"/>
      <c r="F79" s="836"/>
      <c r="G79" s="836"/>
      <c r="H79" s="836"/>
      <c r="I79" s="115"/>
    </row>
    <row r="80" spans="1:10" s="11" customFormat="1" ht="15.75" customHeight="1">
      <c r="A80" s="720"/>
      <c r="B80" s="720"/>
      <c r="C80" s="132"/>
      <c r="D80" s="664" t="s">
        <v>257</v>
      </c>
      <c r="E80" s="664"/>
      <c r="F80" s="664"/>
      <c r="G80" s="664"/>
      <c r="H80" s="664"/>
      <c r="I80" s="133"/>
    </row>
    <row r="81" spans="1:52" ht="25.5">
      <c r="A81" s="134" t="s">
        <v>60</v>
      </c>
      <c r="B81" s="87" t="s">
        <v>59</v>
      </c>
      <c r="C81" s="78" t="s">
        <v>2</v>
      </c>
      <c r="D81" s="98" t="s">
        <v>1</v>
      </c>
      <c r="E81" s="153" t="s">
        <v>58</v>
      </c>
      <c r="F81" s="153" t="s">
        <v>57</v>
      </c>
      <c r="G81" s="153" t="s">
        <v>56</v>
      </c>
      <c r="H81" s="113" t="s">
        <v>23</v>
      </c>
      <c r="I81" s="92" t="s">
        <v>5</v>
      </c>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row>
    <row r="82" spans="1:52" ht="28.35" customHeight="1">
      <c r="A82" s="720" t="s">
        <v>307</v>
      </c>
      <c r="B82" s="758" t="s">
        <v>335</v>
      </c>
      <c r="C82" s="76" t="s">
        <v>55</v>
      </c>
      <c r="D82" s="63">
        <v>0</v>
      </c>
      <c r="E82" s="144">
        <v>0.1</v>
      </c>
      <c r="F82" s="97">
        <v>0.2</v>
      </c>
      <c r="G82" s="97">
        <v>0.2</v>
      </c>
      <c r="H82" s="145">
        <v>0.2</v>
      </c>
      <c r="I82" s="758"/>
      <c r="J82" s="188"/>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row>
    <row r="83" spans="1:52" ht="12" customHeight="1">
      <c r="A83" s="720"/>
      <c r="B83" s="758"/>
      <c r="C83" s="116" t="s">
        <v>3</v>
      </c>
      <c r="D83" s="89"/>
      <c r="E83" s="63"/>
      <c r="F83" s="63"/>
      <c r="G83" s="63"/>
      <c r="H83" s="63"/>
      <c r="I83" s="758"/>
      <c r="J83" s="164"/>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row>
    <row r="84" spans="1:52" ht="12" customHeight="1">
      <c r="A84" s="720"/>
      <c r="B84" s="758"/>
      <c r="C84" s="760" t="s">
        <v>166</v>
      </c>
      <c r="D84" s="760"/>
      <c r="E84" s="760"/>
      <c r="F84" s="760"/>
      <c r="G84" s="760"/>
      <c r="H84" s="29"/>
      <c r="I84" s="758"/>
      <c r="J84" s="164"/>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row>
    <row r="85" spans="1:52" ht="12.75" customHeight="1">
      <c r="A85" s="720"/>
      <c r="B85" s="758"/>
      <c r="C85" s="758" t="s">
        <v>430</v>
      </c>
      <c r="D85" s="758"/>
      <c r="E85" s="758"/>
      <c r="F85" s="758"/>
      <c r="G85" s="758"/>
      <c r="H85" s="109"/>
      <c r="I85" s="758"/>
      <c r="J85" s="164"/>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row>
    <row r="86" spans="1:52" s="165" customFormat="1" ht="12" customHeight="1">
      <c r="A86" s="135"/>
      <c r="B86" s="135"/>
      <c r="C86" s="135"/>
      <c r="D86" s="135"/>
      <c r="E86" s="135"/>
      <c r="F86" s="135"/>
      <c r="G86" s="43"/>
      <c r="H86" s="43"/>
      <c r="I86" s="136"/>
      <c r="J86" s="136"/>
      <c r="K86" s="136"/>
      <c r="L86" s="136"/>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row>
    <row r="87" spans="1:52" s="13" customFormat="1">
      <c r="A87" s="43"/>
      <c r="B87" s="61"/>
      <c r="C87" s="61"/>
      <c r="D87" s="61"/>
      <c r="E87" s="61"/>
      <c r="F87" s="61"/>
      <c r="G87" s="33"/>
      <c r="H87" s="34"/>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row>
    <row r="88" spans="1:52" s="13" customFormat="1" ht="14.25">
      <c r="A88" s="13" t="s">
        <v>223</v>
      </c>
      <c r="C88" s="61"/>
      <c r="D88" s="61"/>
      <c r="E88" s="61"/>
      <c r="F88" s="61"/>
      <c r="G88" s="33"/>
      <c r="H88" s="34"/>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row>
    <row r="89" spans="1:52" s="13" customFormat="1">
      <c r="A89" s="79" t="s">
        <v>195</v>
      </c>
      <c r="C89" s="61"/>
      <c r="D89" s="61"/>
      <c r="E89" s="61"/>
      <c r="F89" s="61"/>
      <c r="G89" s="33"/>
      <c r="H89" s="34"/>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row>
    <row r="90" spans="1:52" s="13" customFormat="1">
      <c r="B90" s="13" t="s">
        <v>184</v>
      </c>
      <c r="C90" s="61" t="s">
        <v>185</v>
      </c>
      <c r="D90" s="61" t="s">
        <v>186</v>
      </c>
      <c r="E90" s="61"/>
      <c r="F90" s="61"/>
      <c r="G90" s="33"/>
      <c r="H90" s="34"/>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row>
    <row r="91" spans="1:52" s="13" customFormat="1">
      <c r="A91" s="80" t="s">
        <v>196</v>
      </c>
      <c r="B91" s="13" t="s">
        <v>199</v>
      </c>
      <c r="C91" s="13" t="s">
        <v>201</v>
      </c>
      <c r="D91" s="13" t="s">
        <v>204</v>
      </c>
      <c r="E91" s="61"/>
      <c r="F91" s="61"/>
      <c r="G91" s="33"/>
      <c r="H91" s="34"/>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row>
    <row r="92" spans="1:52" s="13" customFormat="1">
      <c r="A92" s="80" t="s">
        <v>197</v>
      </c>
      <c r="B92" s="13" t="s">
        <v>198</v>
      </c>
      <c r="C92" s="13" t="s">
        <v>202</v>
      </c>
      <c r="D92" s="13" t="s">
        <v>205</v>
      </c>
      <c r="E92" s="61"/>
      <c r="F92" s="61"/>
      <c r="G92" s="33"/>
      <c r="H92" s="34"/>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row>
    <row r="93" spans="1:52" s="13" customFormat="1">
      <c r="A93" s="80" t="s">
        <v>207</v>
      </c>
      <c r="B93" s="13" t="s">
        <v>200</v>
      </c>
      <c r="C93" s="13" t="s">
        <v>203</v>
      </c>
      <c r="D93" s="13" t="s">
        <v>206</v>
      </c>
      <c r="E93" s="61"/>
      <c r="F93" s="61"/>
      <c r="G93" s="33"/>
      <c r="H93" s="34"/>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row>
    <row r="94" spans="1:52" s="13" customFormat="1">
      <c r="A94" s="13" t="s">
        <v>208</v>
      </c>
      <c r="C94" s="61"/>
      <c r="D94" s="61"/>
      <c r="E94" s="61"/>
      <c r="F94" s="61"/>
      <c r="G94" s="33"/>
      <c r="H94" s="34"/>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row>
    <row r="95" spans="1:52" s="13" customFormat="1">
      <c r="A95" s="13" t="s">
        <v>209</v>
      </c>
      <c r="C95" s="61"/>
      <c r="D95" s="61"/>
      <c r="E95" s="61"/>
      <c r="F95" s="61"/>
      <c r="G95" s="33"/>
      <c r="H95" s="34"/>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row>
    <row r="96" spans="1:52" s="13" customFormat="1">
      <c r="C96" s="61"/>
      <c r="D96" s="61"/>
      <c r="E96" s="61"/>
      <c r="F96" s="61"/>
      <c r="G96" s="33"/>
      <c r="H96" s="34"/>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row>
    <row r="97" spans="1:52" s="13" customFormat="1" ht="14.25">
      <c r="A97" s="13" t="s">
        <v>224</v>
      </c>
      <c r="C97" s="61"/>
      <c r="D97" s="61"/>
      <c r="E97" s="61"/>
      <c r="F97" s="61"/>
      <c r="G97" s="33"/>
      <c r="H97" s="34"/>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row>
    <row r="98" spans="1:52" s="13" customFormat="1">
      <c r="A98" s="13" t="s">
        <v>225</v>
      </c>
      <c r="C98" s="61"/>
      <c r="D98" s="61"/>
      <c r="E98" s="61"/>
      <c r="F98" s="61"/>
      <c r="G98" s="33"/>
      <c r="H98" s="34"/>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row>
    <row r="99" spans="1:52" s="13" customFormat="1">
      <c r="A99" s="79" t="s">
        <v>193</v>
      </c>
      <c r="C99" s="61"/>
      <c r="D99" s="61"/>
      <c r="E99" s="61"/>
      <c r="F99" s="61"/>
      <c r="G99" s="33"/>
      <c r="H99" s="34"/>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row>
    <row r="100" spans="1:52" s="13" customFormat="1">
      <c r="B100" s="13" t="s">
        <v>184</v>
      </c>
      <c r="C100" s="61" t="s">
        <v>185</v>
      </c>
      <c r="D100" s="61" t="s">
        <v>186</v>
      </c>
      <c r="E100" s="61"/>
      <c r="F100" s="61"/>
      <c r="G100" s="33"/>
      <c r="H100" s="34"/>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row>
    <row r="101" spans="1:52" s="13" customFormat="1">
      <c r="A101" s="80" t="s">
        <v>182</v>
      </c>
      <c r="B101" s="13" t="s">
        <v>187</v>
      </c>
      <c r="C101" s="13" t="s">
        <v>188</v>
      </c>
      <c r="D101" s="13" t="s">
        <v>189</v>
      </c>
      <c r="E101" s="61"/>
      <c r="F101" s="61"/>
      <c r="G101" s="33"/>
      <c r="H101" s="34"/>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row>
    <row r="102" spans="1:52" s="13" customFormat="1">
      <c r="A102" s="80" t="s">
        <v>183</v>
      </c>
      <c r="B102" s="13" t="s">
        <v>192</v>
      </c>
      <c r="C102" s="13" t="s">
        <v>191</v>
      </c>
      <c r="D102" s="13" t="s">
        <v>190</v>
      </c>
      <c r="E102" s="61"/>
      <c r="F102" s="61"/>
      <c r="G102" s="33"/>
      <c r="H102" s="34"/>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row>
    <row r="103" spans="1:52" s="13" customFormat="1">
      <c r="A103" s="13" t="s">
        <v>194</v>
      </c>
      <c r="C103" s="61"/>
      <c r="D103" s="61"/>
      <c r="E103" s="61"/>
      <c r="F103" s="61"/>
      <c r="G103" s="33"/>
      <c r="H103" s="34"/>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row>
    <row r="104" spans="1:52" s="13" customFormat="1">
      <c r="C104" s="61"/>
      <c r="D104" s="61"/>
      <c r="E104" s="61"/>
      <c r="F104" s="61"/>
      <c r="G104" s="33"/>
      <c r="H104" s="34"/>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row>
    <row r="105" spans="1:52">
      <c r="A105" s="481" t="s">
        <v>608</v>
      </c>
      <c r="B105" s="350"/>
      <c r="C105" s="350"/>
      <c r="D105" s="350"/>
    </row>
    <row r="106" spans="1:52">
      <c r="A106" s="350" t="s">
        <v>505</v>
      </c>
      <c r="B106" s="350" t="s">
        <v>506</v>
      </c>
      <c r="C106" s="350"/>
      <c r="D106" s="350"/>
    </row>
    <row r="107" spans="1:52">
      <c r="A107" s="350" t="s">
        <v>600</v>
      </c>
      <c r="B107" s="350"/>
      <c r="C107" s="350"/>
      <c r="D107" s="350"/>
    </row>
    <row r="108" spans="1:52">
      <c r="A108" s="573" t="s">
        <v>607</v>
      </c>
    </row>
    <row r="109" spans="1:52">
      <c r="A109" s="573" t="s">
        <v>606</v>
      </c>
    </row>
  </sheetData>
  <mergeCells count="59">
    <mergeCell ref="A77:A80"/>
    <mergeCell ref="A27:A40"/>
    <mergeCell ref="D30:F30"/>
    <mergeCell ref="B47:B50"/>
    <mergeCell ref="B52:B55"/>
    <mergeCell ref="B37:B40"/>
    <mergeCell ref="B62:B65"/>
    <mergeCell ref="C50:G50"/>
    <mergeCell ref="B77:B80"/>
    <mergeCell ref="D79:H79"/>
    <mergeCell ref="D80:H80"/>
    <mergeCell ref="C65:G65"/>
    <mergeCell ref="C70:G70"/>
    <mergeCell ref="B67:B70"/>
    <mergeCell ref="B32:B35"/>
    <mergeCell ref="C45:G45"/>
    <mergeCell ref="C4:I4"/>
    <mergeCell ref="C5:I5"/>
    <mergeCell ref="I56:I60"/>
    <mergeCell ref="B57:B60"/>
    <mergeCell ref="I27:I40"/>
    <mergeCell ref="B4:B5"/>
    <mergeCell ref="B27:B30"/>
    <mergeCell ref="D9:G9"/>
    <mergeCell ref="D10:G10"/>
    <mergeCell ref="B12:B15"/>
    <mergeCell ref="D14:G14"/>
    <mergeCell ref="D15:G15"/>
    <mergeCell ref="D19:G19"/>
    <mergeCell ref="D24:G24"/>
    <mergeCell ref="D20:G20"/>
    <mergeCell ref="B22:B25"/>
    <mergeCell ref="C23:C24"/>
    <mergeCell ref="D25:G25"/>
    <mergeCell ref="I6:I25"/>
    <mergeCell ref="A7:A25"/>
    <mergeCell ref="B7:B10"/>
    <mergeCell ref="C8:C9"/>
    <mergeCell ref="C13:C14"/>
    <mergeCell ref="B17:B20"/>
    <mergeCell ref="C18:C19"/>
    <mergeCell ref="I42:I45"/>
    <mergeCell ref="I47:I50"/>
    <mergeCell ref="A62:A75"/>
    <mergeCell ref="B72:B75"/>
    <mergeCell ref="D75:H75"/>
    <mergeCell ref="D74:H74"/>
    <mergeCell ref="A42:A60"/>
    <mergeCell ref="D54:H54"/>
    <mergeCell ref="D55:H55"/>
    <mergeCell ref="D60:G60"/>
    <mergeCell ref="D59:G59"/>
    <mergeCell ref="B42:B45"/>
    <mergeCell ref="I62:I70"/>
    <mergeCell ref="A82:A85"/>
    <mergeCell ref="B82:B85"/>
    <mergeCell ref="I82:I85"/>
    <mergeCell ref="C84:G84"/>
    <mergeCell ref="C85:G85"/>
  </mergeCells>
  <pageMargins left="0.23622047244094491" right="0.23622047244094491" top="0.74803149606299213" bottom="0.74803149606299213" header="0.31496062992125984" footer="0.31496062992125984"/>
  <pageSetup paperSize="8" scale="29" fitToHeight="0" orientation="landscape" r:id="rId1"/>
  <headerFooter alignWithMargins="0">
    <oddFooter>&amp;LUpdated January 2011</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4:D73"/>
  <sheetViews>
    <sheetView zoomScaleNormal="100" zoomScalePageLayoutView="95" workbookViewId="0"/>
  </sheetViews>
  <sheetFormatPr defaultColWidth="9.140625" defaultRowHeight="12.75"/>
  <cols>
    <col min="1" max="1" width="55.28515625" style="2" customWidth="1"/>
    <col min="2" max="2" width="64.85546875" style="2" customWidth="1"/>
    <col min="3" max="3" width="54.42578125" style="2" customWidth="1"/>
    <col min="4" max="4" width="30" style="2" customWidth="1"/>
    <col min="5" max="16384" width="9.140625" style="2"/>
  </cols>
  <sheetData>
    <row r="4" spans="1:4">
      <c r="A4" s="226" t="s">
        <v>463</v>
      </c>
    </row>
    <row r="6" spans="1:4" ht="25.5" customHeight="1">
      <c r="A6" s="241" t="s">
        <v>453</v>
      </c>
      <c r="B6" s="842"/>
    </row>
    <row r="7" spans="1:4">
      <c r="A7" s="140"/>
      <c r="B7" s="842"/>
    </row>
    <row r="8" spans="1:4">
      <c r="A8" s="230" t="s">
        <v>6</v>
      </c>
      <c r="B8" s="230" t="s">
        <v>16</v>
      </c>
    </row>
    <row r="9" spans="1:4" ht="30.75" customHeight="1">
      <c r="A9" s="586" t="s">
        <v>467</v>
      </c>
      <c r="B9" s="152" t="s">
        <v>464</v>
      </c>
      <c r="C9" s="238"/>
    </row>
    <row r="10" spans="1:4">
      <c r="A10" s="586"/>
      <c r="B10" s="230" t="s">
        <v>17</v>
      </c>
    </row>
    <row r="11" spans="1:4">
      <c r="A11" s="586"/>
      <c r="B11" s="152" t="s">
        <v>338</v>
      </c>
      <c r="C11" s="239"/>
      <c r="D11" s="1"/>
    </row>
    <row r="12" spans="1:4">
      <c r="A12" s="586"/>
      <c r="B12" s="230" t="s">
        <v>18</v>
      </c>
    </row>
    <row r="13" spans="1:4" ht="25.5" customHeight="1">
      <c r="A13" s="586"/>
      <c r="B13" s="156" t="s">
        <v>465</v>
      </c>
    </row>
    <row r="14" spans="1:4">
      <c r="A14" s="586"/>
      <c r="B14" s="230" t="s">
        <v>85</v>
      </c>
    </row>
    <row r="15" spans="1:4" ht="25.5" customHeight="1">
      <c r="A15" s="586"/>
      <c r="B15" s="156" t="s">
        <v>466</v>
      </c>
    </row>
    <row r="16" spans="1:4" ht="13.5" customHeight="1">
      <c r="A16" s="230" t="s">
        <v>9</v>
      </c>
      <c r="B16" s="230" t="s">
        <v>19</v>
      </c>
    </row>
    <row r="17" spans="1:4" ht="42.75" customHeight="1">
      <c r="A17" s="841" t="s">
        <v>346</v>
      </c>
      <c r="B17" s="152" t="s">
        <v>340</v>
      </c>
    </row>
    <row r="18" spans="1:4" ht="24" customHeight="1">
      <c r="A18" s="841"/>
      <c r="B18" s="230" t="s">
        <v>20</v>
      </c>
    </row>
    <row r="19" spans="1:4" ht="40.5" customHeight="1">
      <c r="A19" s="841"/>
      <c r="B19" s="152" t="s">
        <v>337</v>
      </c>
    </row>
    <row r="20" spans="1:4">
      <c r="A20" s="841"/>
      <c r="B20" s="230" t="s">
        <v>21</v>
      </c>
    </row>
    <row r="21" spans="1:4" ht="25.5">
      <c r="A21" s="841"/>
      <c r="B21" s="152" t="s">
        <v>341</v>
      </c>
      <c r="C21" s="239"/>
      <c r="D21" s="1"/>
    </row>
    <row r="22" spans="1:4">
      <c r="A22" s="841"/>
      <c r="B22" s="230" t="s">
        <v>22</v>
      </c>
      <c r="C22" s="239"/>
      <c r="D22" s="1"/>
    </row>
    <row r="23" spans="1:4">
      <c r="A23" s="841"/>
      <c r="B23" s="152" t="s">
        <v>468</v>
      </c>
      <c r="C23" s="239"/>
      <c r="D23" s="1"/>
    </row>
    <row r="24" spans="1:4" ht="12.95" customHeight="1">
      <c r="A24" s="841"/>
      <c r="B24" s="230" t="s">
        <v>84</v>
      </c>
    </row>
    <row r="25" spans="1:4">
      <c r="A25" s="841"/>
      <c r="B25" s="240" t="s">
        <v>339</v>
      </c>
    </row>
    <row r="26" spans="1:4">
      <c r="A26" s="841"/>
      <c r="B26" s="230" t="s">
        <v>83</v>
      </c>
    </row>
    <row r="27" spans="1:4" ht="30" customHeight="1">
      <c r="A27" s="841"/>
      <c r="B27" s="152" t="s">
        <v>469</v>
      </c>
    </row>
    <row r="28" spans="1:4">
      <c r="A28" s="841"/>
      <c r="B28" s="230" t="s">
        <v>82</v>
      </c>
    </row>
    <row r="29" spans="1:4">
      <c r="A29" s="841"/>
      <c r="B29" s="156" t="s">
        <v>342</v>
      </c>
    </row>
    <row r="30" spans="1:4">
      <c r="A30" s="841"/>
      <c r="B30" s="230" t="s">
        <v>81</v>
      </c>
    </row>
    <row r="31" spans="1:4" ht="38.25">
      <c r="A31" s="841"/>
      <c r="B31" s="152" t="s">
        <v>470</v>
      </c>
    </row>
    <row r="32" spans="1:4">
      <c r="A32" s="841"/>
      <c r="B32" s="230" t="s">
        <v>80</v>
      </c>
    </row>
    <row r="33" spans="1:2" ht="25.5">
      <c r="A33" s="841"/>
      <c r="B33" s="152" t="s">
        <v>471</v>
      </c>
    </row>
    <row r="34" spans="1:2">
      <c r="A34" s="841"/>
      <c r="B34" s="230" t="s">
        <v>118</v>
      </c>
    </row>
    <row r="35" spans="1:2" ht="25.5">
      <c r="A35" s="841"/>
      <c r="B35" s="152" t="s">
        <v>119</v>
      </c>
    </row>
    <row r="36" spans="1:2">
      <c r="A36" s="841"/>
      <c r="B36" s="230" t="s">
        <v>120</v>
      </c>
    </row>
    <row r="37" spans="1:2">
      <c r="A37" s="841"/>
      <c r="B37" s="152" t="s">
        <v>343</v>
      </c>
    </row>
    <row r="38" spans="1:2">
      <c r="A38" s="841"/>
      <c r="B38" s="230" t="s">
        <v>121</v>
      </c>
    </row>
    <row r="39" spans="1:2">
      <c r="A39" s="841"/>
      <c r="B39" s="152" t="s">
        <v>356</v>
      </c>
    </row>
    <row r="40" spans="1:2">
      <c r="A40" s="841"/>
      <c r="B40" s="230" t="s">
        <v>122</v>
      </c>
    </row>
    <row r="41" spans="1:2">
      <c r="A41" s="841"/>
      <c r="B41" s="152" t="s">
        <v>344</v>
      </c>
    </row>
    <row r="42" spans="1:2">
      <c r="A42" s="841"/>
      <c r="B42" s="230" t="s">
        <v>123</v>
      </c>
    </row>
    <row r="43" spans="1:2">
      <c r="A43" s="841"/>
      <c r="B43" s="152" t="s">
        <v>472</v>
      </c>
    </row>
    <row r="44" spans="1:2">
      <c r="A44" s="841"/>
      <c r="B44" s="250"/>
    </row>
    <row r="45" spans="1:2">
      <c r="A45" s="841"/>
      <c r="B45" s="251"/>
    </row>
    <row r="46" spans="1:2">
      <c r="A46" s="841"/>
      <c r="B46" s="250"/>
    </row>
    <row r="47" spans="1:2">
      <c r="A47" s="841"/>
      <c r="B47" s="251"/>
    </row>
    <row r="48" spans="1:2" ht="10.5" customHeight="1">
      <c r="A48" s="841"/>
      <c r="B48" s="250"/>
    </row>
    <row r="49" spans="1:2" ht="6" hidden="1" customHeight="1" thickBot="1">
      <c r="A49" s="841"/>
      <c r="B49" s="251"/>
    </row>
    <row r="50" spans="1:2" ht="13.5" hidden="1" customHeight="1" thickBot="1">
      <c r="A50" s="841"/>
      <c r="B50" s="250" t="s">
        <v>125</v>
      </c>
    </row>
    <row r="51" spans="1:2" ht="13.5" hidden="1" customHeight="1" thickBot="1">
      <c r="A51" s="841"/>
      <c r="B51" s="251"/>
    </row>
    <row r="52" spans="1:2" ht="13.5" hidden="1" customHeight="1" thickBot="1">
      <c r="A52" s="841"/>
      <c r="B52" s="250" t="s">
        <v>126</v>
      </c>
    </row>
    <row r="53" spans="1:2" ht="13.5" hidden="1" customHeight="1" thickBot="1">
      <c r="A53" s="841"/>
      <c r="B53" s="251"/>
    </row>
    <row r="54" spans="1:2" ht="13.5" hidden="1" customHeight="1" thickBot="1">
      <c r="A54" s="841"/>
      <c r="B54" s="250" t="s">
        <v>127</v>
      </c>
    </row>
    <row r="55" spans="1:2" ht="13.5" hidden="1" customHeight="1" thickBot="1">
      <c r="A55" s="841"/>
      <c r="B55" s="251"/>
    </row>
    <row r="56" spans="1:2" ht="13.5" hidden="1" customHeight="1" thickBot="1">
      <c r="A56" s="841"/>
      <c r="B56" s="250" t="s">
        <v>128</v>
      </c>
    </row>
    <row r="57" spans="1:2">
      <c r="A57" s="841"/>
      <c r="B57" s="251"/>
    </row>
    <row r="58" spans="1:2" s="3" customFormat="1">
      <c r="A58" s="230" t="s">
        <v>14</v>
      </c>
      <c r="B58" s="252" t="s">
        <v>26</v>
      </c>
    </row>
    <row r="59" spans="1:2" ht="24.75" customHeight="1">
      <c r="A59" s="586" t="s">
        <v>391</v>
      </c>
      <c r="B59" s="152" t="s">
        <v>347</v>
      </c>
    </row>
    <row r="60" spans="1:2">
      <c r="A60" s="586"/>
      <c r="B60" s="230" t="s">
        <v>25</v>
      </c>
    </row>
    <row r="61" spans="1:2" ht="14.25" customHeight="1">
      <c r="A61" s="586"/>
      <c r="B61" s="152" t="s">
        <v>348</v>
      </c>
    </row>
    <row r="62" spans="1:2">
      <c r="A62" s="586"/>
      <c r="B62" s="230" t="s">
        <v>27</v>
      </c>
    </row>
    <row r="63" spans="1:2" ht="29.25" customHeight="1">
      <c r="A63" s="586"/>
      <c r="B63" s="152" t="s">
        <v>174</v>
      </c>
    </row>
    <row r="64" spans="1:2" ht="18" customHeight="1">
      <c r="A64" s="586"/>
      <c r="B64" s="230" t="s">
        <v>28</v>
      </c>
    </row>
    <row r="65" spans="1:2" ht="29.25" customHeight="1">
      <c r="A65" s="586"/>
      <c r="B65" s="152"/>
    </row>
    <row r="66" spans="1:2" s="6" customFormat="1">
      <c r="A66" s="87" t="s">
        <v>79</v>
      </c>
      <c r="B66" s="87" t="s">
        <v>78</v>
      </c>
    </row>
    <row r="67" spans="1:2" s="6" customFormat="1" ht="25.5">
      <c r="A67" s="720" t="s">
        <v>307</v>
      </c>
      <c r="B67" s="151" t="s">
        <v>290</v>
      </c>
    </row>
    <row r="68" spans="1:2" s="6" customFormat="1">
      <c r="A68" s="720"/>
      <c r="B68" s="233" t="s">
        <v>278</v>
      </c>
    </row>
    <row r="69" spans="1:2" s="6" customFormat="1" ht="25.5">
      <c r="A69" s="720"/>
      <c r="B69" s="151" t="s">
        <v>291</v>
      </c>
    </row>
    <row r="70" spans="1:2" s="6" customFormat="1">
      <c r="A70" s="720"/>
      <c r="B70" s="233" t="s">
        <v>279</v>
      </c>
    </row>
    <row r="71" spans="1:2" s="6" customFormat="1">
      <c r="A71" s="720"/>
      <c r="B71" s="151" t="s">
        <v>292</v>
      </c>
    </row>
    <row r="72" spans="1:2" s="6" customFormat="1">
      <c r="A72" s="720"/>
      <c r="B72" s="233" t="s">
        <v>280</v>
      </c>
    </row>
    <row r="73" spans="1:2" s="6" customFormat="1">
      <c r="A73" s="720"/>
      <c r="B73" s="139" t="s">
        <v>295</v>
      </c>
    </row>
  </sheetData>
  <mergeCells count="5">
    <mergeCell ref="B6:B7"/>
    <mergeCell ref="A9:A15"/>
    <mergeCell ref="A17:A57"/>
    <mergeCell ref="A59:A65"/>
    <mergeCell ref="A67:A73"/>
  </mergeCells>
  <pageMargins left="0.25" right="0.25" top="0.75" bottom="0.75" header="0.3" footer="0.3"/>
  <pageSetup paperSize="9" fitToHeight="0" orientation="landscape" horizontalDpi="360" verticalDpi="360"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4:AZ162"/>
  <sheetViews>
    <sheetView showGridLines="0" showWhiteSpace="0" view="pageLayout" topLeftCell="B1" zoomScaleNormal="80" workbookViewId="0">
      <selection activeCell="B1" sqref="B1"/>
    </sheetView>
  </sheetViews>
  <sheetFormatPr defaultColWidth="9.42578125" defaultRowHeight="12.75"/>
  <cols>
    <col min="1" max="1" width="29.85546875" style="46" customWidth="1"/>
    <col min="2" max="2" width="58.140625" style="46" customWidth="1"/>
    <col min="3" max="3" width="21.42578125" style="46" customWidth="1"/>
    <col min="4" max="4" width="17.42578125" style="46" customWidth="1"/>
    <col min="5" max="5" width="24.85546875" style="46" customWidth="1"/>
    <col min="6" max="6" width="26.7109375" style="46" customWidth="1"/>
    <col min="7" max="7" width="26.85546875" style="46" customWidth="1"/>
    <col min="8" max="8" width="18.42578125" style="34" customWidth="1"/>
    <col min="9" max="9" width="85.5703125" style="6" customWidth="1"/>
    <col min="10" max="10" width="11.28515625" style="6" customWidth="1"/>
    <col min="11" max="11" width="11.42578125" style="6" customWidth="1"/>
    <col min="12" max="16384" width="9.42578125" style="6"/>
  </cols>
  <sheetData>
    <row r="4" spans="1:51" s="7" customFormat="1" ht="34.5" customHeight="1">
      <c r="A4" s="14" t="s">
        <v>473</v>
      </c>
      <c r="B4" s="856"/>
      <c r="C4" s="858"/>
      <c r="D4" s="858"/>
      <c r="E4" s="858"/>
      <c r="F4" s="858"/>
      <c r="G4" s="858"/>
      <c r="H4" s="858"/>
      <c r="I4" s="858"/>
    </row>
    <row r="5" spans="1:51" s="7" customFormat="1" ht="17.25" customHeight="1">
      <c r="A5" s="87"/>
      <c r="B5" s="857"/>
      <c r="C5" s="858"/>
      <c r="D5" s="858"/>
      <c r="E5" s="858"/>
      <c r="F5" s="858"/>
      <c r="G5" s="858"/>
      <c r="H5" s="858"/>
      <c r="I5" s="858"/>
    </row>
    <row r="6" spans="1:51" s="2" customFormat="1" ht="25.5">
      <c r="A6" s="242" t="s">
        <v>0</v>
      </c>
      <c r="B6" s="230" t="s">
        <v>13</v>
      </c>
      <c r="C6" s="23" t="s">
        <v>2</v>
      </c>
      <c r="D6" s="153" t="s">
        <v>1</v>
      </c>
      <c r="E6" s="153" t="s">
        <v>61</v>
      </c>
      <c r="F6" s="153" t="s">
        <v>164</v>
      </c>
      <c r="G6" s="153" t="s">
        <v>56</v>
      </c>
      <c r="H6" s="29" t="s">
        <v>23</v>
      </c>
      <c r="I6" s="850"/>
    </row>
    <row r="7" spans="1:51" s="163" customFormat="1" ht="72" customHeight="1">
      <c r="A7" s="692" t="s">
        <v>216</v>
      </c>
      <c r="B7" s="616" t="s">
        <v>215</v>
      </c>
      <c r="C7" s="150"/>
      <c r="D7" s="26" t="s">
        <v>130</v>
      </c>
      <c r="E7" s="150" t="s">
        <v>211</v>
      </c>
      <c r="F7" s="150" t="s">
        <v>232</v>
      </c>
      <c r="G7" s="150" t="s">
        <v>235</v>
      </c>
      <c r="H7" s="152" t="s">
        <v>474</v>
      </c>
      <c r="I7" s="850"/>
      <c r="J7" s="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row>
    <row r="8" spans="1:51" s="163" customFormat="1" ht="12.75" customHeight="1">
      <c r="A8" s="692"/>
      <c r="B8" s="616"/>
      <c r="C8" s="681" t="s">
        <v>3</v>
      </c>
      <c r="D8" s="30"/>
      <c r="E8" s="150"/>
      <c r="F8" s="150"/>
      <c r="G8" s="150"/>
      <c r="H8" s="152"/>
      <c r="I8" s="850"/>
      <c r="J8" s="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3" customFormat="1" ht="12.75" customHeight="1">
      <c r="A9" s="692"/>
      <c r="B9" s="616"/>
      <c r="C9" s="681"/>
      <c r="D9" s="682" t="s">
        <v>4</v>
      </c>
      <c r="E9" s="682"/>
      <c r="F9" s="682"/>
      <c r="G9" s="682"/>
      <c r="H9" s="29"/>
      <c r="I9" s="850"/>
      <c r="J9" s="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s="163" customFormat="1" ht="12" customHeight="1">
      <c r="A10" s="692"/>
      <c r="B10" s="616"/>
      <c r="C10" s="24"/>
      <c r="D10" s="585" t="s">
        <v>218</v>
      </c>
      <c r="E10" s="585"/>
      <c r="F10" s="585"/>
      <c r="G10" s="585"/>
      <c r="H10" s="152"/>
      <c r="I10" s="850"/>
      <c r="J10" s="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s="163" customFormat="1" ht="12" customHeight="1">
      <c r="A11" s="692"/>
      <c r="B11" s="23" t="s">
        <v>15</v>
      </c>
      <c r="C11" s="23" t="s">
        <v>2</v>
      </c>
      <c r="D11" s="153" t="s">
        <v>1</v>
      </c>
      <c r="E11" s="153" t="s">
        <v>39</v>
      </c>
      <c r="F11" s="153" t="s">
        <v>40</v>
      </c>
      <c r="G11" s="49" t="s">
        <v>41</v>
      </c>
      <c r="H11" s="29" t="s">
        <v>23</v>
      </c>
      <c r="I11" s="850"/>
      <c r="J11" s="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s="163" customFormat="1" ht="75.75" customHeight="1">
      <c r="A12" s="692"/>
      <c r="B12" s="616" t="s">
        <v>217</v>
      </c>
      <c r="C12" s="150"/>
      <c r="D12" s="150" t="s">
        <v>151</v>
      </c>
      <c r="E12" s="150" t="s">
        <v>212</v>
      </c>
      <c r="F12" s="150" t="s">
        <v>237</v>
      </c>
      <c r="G12" s="150" t="s">
        <v>475</v>
      </c>
      <c r="H12" s="152" t="s">
        <v>236</v>
      </c>
      <c r="I12" s="850"/>
      <c r="J12" s="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row>
    <row r="13" spans="1:51" s="163" customFormat="1" ht="12.75" customHeight="1">
      <c r="A13" s="692"/>
      <c r="B13" s="616"/>
      <c r="C13" s="681" t="s">
        <v>3</v>
      </c>
      <c r="D13" s="30"/>
      <c r="E13" s="150"/>
      <c r="F13" s="150"/>
      <c r="G13" s="150"/>
      <c r="H13" s="152"/>
      <c r="I13" s="850"/>
      <c r="J13" s="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row>
    <row r="14" spans="1:51" s="163" customFormat="1" ht="12.75" customHeight="1">
      <c r="A14" s="692"/>
      <c r="B14" s="616"/>
      <c r="C14" s="681"/>
      <c r="D14" s="682" t="s">
        <v>4</v>
      </c>
      <c r="E14" s="682"/>
      <c r="F14" s="682"/>
      <c r="G14" s="682"/>
      <c r="H14" s="29"/>
      <c r="I14" s="850"/>
      <c r="J14" s="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row>
    <row r="15" spans="1:51" s="163" customFormat="1" ht="12" customHeight="1">
      <c r="A15" s="692"/>
      <c r="B15" s="616"/>
      <c r="C15" s="24"/>
      <c r="D15" s="585" t="s">
        <v>218</v>
      </c>
      <c r="E15" s="585"/>
      <c r="F15" s="585"/>
      <c r="G15" s="585"/>
      <c r="H15" s="152"/>
      <c r="I15" s="850"/>
      <c r="J15" s="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row>
    <row r="16" spans="1:51" s="163" customFormat="1" ht="24" customHeight="1">
      <c r="A16" s="692"/>
      <c r="B16" s="23" t="s">
        <v>34</v>
      </c>
      <c r="C16" s="23" t="s">
        <v>2</v>
      </c>
      <c r="D16" s="153" t="s">
        <v>1</v>
      </c>
      <c r="E16" s="153" t="s">
        <v>39</v>
      </c>
      <c r="F16" s="153" t="s">
        <v>40</v>
      </c>
      <c r="G16" s="49" t="s">
        <v>41</v>
      </c>
      <c r="H16" s="29" t="s">
        <v>23</v>
      </c>
      <c r="I16" s="850"/>
      <c r="J16" s="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row>
    <row r="17" spans="1:51" s="163" customFormat="1" ht="102">
      <c r="A17" s="692"/>
      <c r="B17" s="616" t="s">
        <v>281</v>
      </c>
      <c r="C17" s="159"/>
      <c r="D17" s="150" t="s">
        <v>46</v>
      </c>
      <c r="E17" s="150" t="s">
        <v>213</v>
      </c>
      <c r="F17" s="150" t="s">
        <v>219</v>
      </c>
      <c r="G17" s="150" t="s">
        <v>239</v>
      </c>
      <c r="H17" s="152" t="s">
        <v>221</v>
      </c>
      <c r="I17" s="850"/>
      <c r="J17" s="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row>
    <row r="18" spans="1:51" s="163" customFormat="1" ht="12.75" customHeight="1">
      <c r="A18" s="692"/>
      <c r="B18" s="616"/>
      <c r="C18" s="681" t="s">
        <v>3</v>
      </c>
      <c r="D18" s="30"/>
      <c r="E18" s="150"/>
      <c r="F18" s="150"/>
      <c r="G18" s="150"/>
      <c r="H18" s="152"/>
      <c r="I18" s="850"/>
      <c r="J18" s="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row>
    <row r="19" spans="1:51" s="163" customFormat="1" ht="12.75" customHeight="1">
      <c r="A19" s="692"/>
      <c r="B19" s="616"/>
      <c r="C19" s="681"/>
      <c r="D19" s="682" t="s">
        <v>4</v>
      </c>
      <c r="E19" s="682"/>
      <c r="F19" s="682"/>
      <c r="G19" s="682"/>
      <c r="H19" s="29"/>
      <c r="I19" s="850"/>
      <c r="J19" s="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row>
    <row r="20" spans="1:51" s="163" customFormat="1" ht="12" customHeight="1">
      <c r="A20" s="692"/>
      <c r="B20" s="616"/>
      <c r="C20" s="24"/>
      <c r="D20" s="585" t="s">
        <v>218</v>
      </c>
      <c r="E20" s="585"/>
      <c r="F20" s="585"/>
      <c r="G20" s="585"/>
      <c r="H20" s="68"/>
      <c r="I20" s="850"/>
      <c r="J20" s="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row>
    <row r="21" spans="1:51" s="163" customFormat="1" ht="12" customHeight="1">
      <c r="A21" s="692"/>
      <c r="B21" s="23" t="s">
        <v>36</v>
      </c>
      <c r="C21" s="23" t="s">
        <v>2</v>
      </c>
      <c r="D21" s="153" t="s">
        <v>1</v>
      </c>
      <c r="E21" s="153" t="s">
        <v>39</v>
      </c>
      <c r="F21" s="153" t="s">
        <v>40</v>
      </c>
      <c r="G21" s="49" t="s">
        <v>41</v>
      </c>
      <c r="H21" s="29" t="s">
        <v>23</v>
      </c>
      <c r="I21" s="850"/>
      <c r="J21" s="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s="163" customFormat="1" ht="114" customHeight="1">
      <c r="A22" s="692"/>
      <c r="B22" s="616" t="s">
        <v>282</v>
      </c>
      <c r="C22" s="150"/>
      <c r="D22" s="150" t="s">
        <v>46</v>
      </c>
      <c r="E22" s="150" t="s">
        <v>214</v>
      </c>
      <c r="F22" s="150" t="s">
        <v>241</v>
      </c>
      <c r="G22" s="150" t="s">
        <v>240</v>
      </c>
      <c r="H22" s="152" t="s">
        <v>221</v>
      </c>
      <c r="I22" s="850"/>
      <c r="J22" s="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5" customFormat="1" ht="21" customHeight="1">
      <c r="A23" s="692"/>
      <c r="B23" s="616"/>
      <c r="C23" s="681" t="s">
        <v>3</v>
      </c>
      <c r="D23" s="30"/>
      <c r="E23" s="150"/>
      <c r="F23" s="150"/>
      <c r="G23" s="150"/>
      <c r="H23" s="152"/>
      <c r="I23" s="850"/>
      <c r="J23" s="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s="165" customFormat="1" ht="12.75" customHeight="1">
      <c r="A24" s="692"/>
      <c r="B24" s="616"/>
      <c r="C24" s="681"/>
      <c r="D24" s="682" t="s">
        <v>4</v>
      </c>
      <c r="E24" s="682"/>
      <c r="F24" s="682"/>
      <c r="G24" s="682"/>
      <c r="H24" s="29"/>
      <c r="I24" s="850"/>
      <c r="J24" s="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s="165" customFormat="1" ht="12" customHeight="1">
      <c r="A25" s="692"/>
      <c r="B25" s="616"/>
      <c r="C25" s="24"/>
      <c r="D25" s="585" t="s">
        <v>218</v>
      </c>
      <c r="E25" s="585"/>
      <c r="F25" s="585"/>
      <c r="G25" s="585"/>
      <c r="H25" s="152"/>
      <c r="I25" s="83"/>
      <c r="J25" s="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s="7" customFormat="1" ht="25.5">
      <c r="A26" s="114" t="s">
        <v>99</v>
      </c>
      <c r="B26" s="110" t="s">
        <v>100</v>
      </c>
      <c r="C26" s="78" t="s">
        <v>2</v>
      </c>
      <c r="D26" s="98" t="s">
        <v>1</v>
      </c>
      <c r="E26" s="98" t="s">
        <v>61</v>
      </c>
      <c r="F26" s="98" t="s">
        <v>164</v>
      </c>
      <c r="G26" s="98" t="s">
        <v>56</v>
      </c>
      <c r="H26" s="113" t="s">
        <v>23</v>
      </c>
      <c r="I26" s="115" t="s">
        <v>5</v>
      </c>
      <c r="J26" s="2"/>
    </row>
    <row r="27" spans="1:51" s="7" customFormat="1" ht="48.75" customHeight="1">
      <c r="A27" s="841" t="s">
        <v>146</v>
      </c>
      <c r="B27" s="720" t="s">
        <v>269</v>
      </c>
      <c r="C27" s="116" t="s">
        <v>101</v>
      </c>
      <c r="D27" s="97">
        <v>0.4</v>
      </c>
      <c r="E27" s="25">
        <v>0.5</v>
      </c>
      <c r="F27" s="25">
        <v>0.5</v>
      </c>
      <c r="G27" s="25">
        <v>0.5</v>
      </c>
      <c r="H27" s="25" t="s">
        <v>181</v>
      </c>
      <c r="I27" s="837" t="s">
        <v>454</v>
      </c>
      <c r="J27" s="2"/>
      <c r="K27" s="8"/>
    </row>
    <row r="28" spans="1:51" s="7" customFormat="1" ht="12.75" customHeight="1">
      <c r="A28" s="841"/>
      <c r="B28" s="720"/>
      <c r="C28" s="116" t="s">
        <v>3</v>
      </c>
      <c r="D28" s="117"/>
      <c r="E28" s="157"/>
      <c r="F28" s="157"/>
      <c r="G28" s="157"/>
      <c r="H28" s="118"/>
      <c r="I28" s="837"/>
      <c r="J28" s="2"/>
      <c r="K28" s="8"/>
    </row>
    <row r="29" spans="1:51" s="7" customFormat="1" ht="12.75" customHeight="1">
      <c r="A29" s="841"/>
      <c r="B29" s="720"/>
      <c r="C29" s="119"/>
      <c r="D29" s="120" t="s">
        <v>4</v>
      </c>
      <c r="E29" s="120"/>
      <c r="F29" s="120"/>
      <c r="G29" s="120"/>
      <c r="H29" s="113"/>
      <c r="I29" s="837"/>
      <c r="J29" s="2"/>
      <c r="K29" s="8"/>
    </row>
    <row r="30" spans="1:51" s="7" customFormat="1" ht="12.75" customHeight="1">
      <c r="A30" s="841"/>
      <c r="B30" s="720"/>
      <c r="C30" s="119"/>
      <c r="D30" s="664" t="s">
        <v>102</v>
      </c>
      <c r="E30" s="664"/>
      <c r="F30" s="664"/>
      <c r="G30" s="157"/>
      <c r="H30" s="155"/>
      <c r="I30" s="837"/>
      <c r="J30" s="2"/>
      <c r="K30" s="8"/>
    </row>
    <row r="31" spans="1:51" s="7" customFormat="1" ht="25.5">
      <c r="A31" s="841"/>
      <c r="B31" s="110" t="s">
        <v>103</v>
      </c>
      <c r="C31" s="78" t="s">
        <v>2</v>
      </c>
      <c r="D31" s="98" t="s">
        <v>1</v>
      </c>
      <c r="E31" s="98" t="s">
        <v>61</v>
      </c>
      <c r="F31" s="98" t="s">
        <v>164</v>
      </c>
      <c r="G31" s="98" t="s">
        <v>56</v>
      </c>
      <c r="H31" s="113" t="s">
        <v>23</v>
      </c>
      <c r="I31" s="837"/>
      <c r="J31" s="2"/>
      <c r="K31" s="8"/>
    </row>
    <row r="32" spans="1:51" s="7" customFormat="1" ht="23.1" customHeight="1">
      <c r="A32" s="841"/>
      <c r="B32" s="720" t="s">
        <v>271</v>
      </c>
      <c r="C32" s="116" t="s">
        <v>101</v>
      </c>
      <c r="D32" s="121">
        <v>0.43</v>
      </c>
      <c r="E32" s="121">
        <v>0.5</v>
      </c>
      <c r="F32" s="121">
        <v>0.5</v>
      </c>
      <c r="G32" s="121">
        <v>0.5</v>
      </c>
      <c r="H32" s="122" t="s">
        <v>181</v>
      </c>
      <c r="I32" s="837"/>
      <c r="J32" s="2"/>
      <c r="K32" s="8"/>
    </row>
    <row r="33" spans="1:10" s="7" customFormat="1" ht="12.75" customHeight="1">
      <c r="A33" s="841"/>
      <c r="B33" s="720"/>
      <c r="C33" s="116" t="s">
        <v>3</v>
      </c>
      <c r="D33" s="117"/>
      <c r="E33" s="157"/>
      <c r="F33" s="157"/>
      <c r="G33" s="157"/>
      <c r="H33" s="118"/>
      <c r="I33" s="837"/>
      <c r="J33" s="2"/>
    </row>
    <row r="34" spans="1:10" s="7" customFormat="1" ht="12.75" customHeight="1">
      <c r="A34" s="841"/>
      <c r="B34" s="720"/>
      <c r="C34" s="119"/>
      <c r="D34" s="120" t="s">
        <v>4</v>
      </c>
      <c r="E34" s="120"/>
      <c r="F34" s="120"/>
      <c r="G34" s="120"/>
      <c r="H34" s="113"/>
      <c r="I34" s="837"/>
      <c r="J34" s="2"/>
    </row>
    <row r="35" spans="1:10" s="7" customFormat="1" ht="12.75" customHeight="1">
      <c r="A35" s="841"/>
      <c r="B35" s="720"/>
      <c r="C35" s="119"/>
      <c r="D35" s="123"/>
      <c r="E35" s="157"/>
      <c r="F35" s="157"/>
      <c r="G35" s="157"/>
      <c r="H35" s="155"/>
      <c r="I35" s="837"/>
      <c r="J35" s="2"/>
    </row>
    <row r="36" spans="1:10" s="165" customFormat="1" ht="25.5">
      <c r="A36" s="841"/>
      <c r="B36" s="110" t="s">
        <v>104</v>
      </c>
      <c r="C36" s="78" t="s">
        <v>2</v>
      </c>
      <c r="D36" s="98" t="s">
        <v>1</v>
      </c>
      <c r="E36" s="98" t="s">
        <v>61</v>
      </c>
      <c r="F36" s="98" t="s">
        <v>164</v>
      </c>
      <c r="G36" s="98" t="s">
        <v>56</v>
      </c>
      <c r="H36" s="113" t="s">
        <v>23</v>
      </c>
      <c r="I36" s="837"/>
      <c r="J36" s="2"/>
    </row>
    <row r="37" spans="1:10" s="165" customFormat="1" ht="24" customHeight="1">
      <c r="A37" s="841"/>
      <c r="B37" s="720" t="s">
        <v>105</v>
      </c>
      <c r="C37" s="116" t="s">
        <v>101</v>
      </c>
      <c r="D37" s="121">
        <v>0.7</v>
      </c>
      <c r="E37" s="121">
        <v>0.5</v>
      </c>
      <c r="F37" s="121">
        <v>0.6</v>
      </c>
      <c r="G37" s="121">
        <v>0.7</v>
      </c>
      <c r="H37" s="121">
        <v>0.7</v>
      </c>
      <c r="I37" s="837"/>
      <c r="J37" s="2"/>
    </row>
    <row r="38" spans="1:10" s="165" customFormat="1" ht="14.25" customHeight="1">
      <c r="A38" s="841"/>
      <c r="B38" s="720"/>
      <c r="C38" s="116" t="s">
        <v>3</v>
      </c>
      <c r="D38" s="117"/>
      <c r="E38" s="157"/>
      <c r="F38" s="157"/>
      <c r="G38" s="157"/>
      <c r="H38" s="157"/>
      <c r="I38" s="837"/>
      <c r="J38" s="2"/>
    </row>
    <row r="39" spans="1:10" s="165" customFormat="1" ht="14.25" customHeight="1">
      <c r="A39" s="841"/>
      <c r="B39" s="720"/>
      <c r="C39" s="119"/>
      <c r="D39" s="120" t="s">
        <v>4</v>
      </c>
      <c r="E39" s="120"/>
      <c r="F39" s="120"/>
      <c r="G39" s="120"/>
      <c r="H39" s="120"/>
      <c r="I39" s="837"/>
      <c r="J39" s="2"/>
    </row>
    <row r="40" spans="1:10" s="165" customFormat="1" ht="14.25" customHeight="1">
      <c r="A40" s="841"/>
      <c r="B40" s="720"/>
      <c r="C40" s="119"/>
      <c r="D40" s="157" t="s">
        <v>106</v>
      </c>
      <c r="E40" s="157"/>
      <c r="F40" s="157"/>
      <c r="G40" s="157"/>
      <c r="H40" s="157"/>
      <c r="I40" s="837"/>
      <c r="J40" s="2"/>
    </row>
    <row r="41" spans="1:10" s="7" customFormat="1" ht="25.5">
      <c r="A41" s="134" t="s">
        <v>6</v>
      </c>
      <c r="B41" s="87" t="s">
        <v>10</v>
      </c>
      <c r="C41" s="23" t="s">
        <v>2</v>
      </c>
      <c r="D41" s="153" t="s">
        <v>1</v>
      </c>
      <c r="E41" s="153" t="s">
        <v>61</v>
      </c>
      <c r="F41" s="153" t="s">
        <v>164</v>
      </c>
      <c r="G41" s="153" t="s">
        <v>56</v>
      </c>
      <c r="H41" s="29" t="s">
        <v>23</v>
      </c>
      <c r="I41" s="92" t="s">
        <v>7</v>
      </c>
      <c r="J41" s="2"/>
    </row>
    <row r="42" spans="1:10" s="7" customFormat="1" ht="77.25" customHeight="1">
      <c r="A42" s="720" t="s">
        <v>422</v>
      </c>
      <c r="B42" s="151" t="s">
        <v>476</v>
      </c>
      <c r="C42" s="88" t="s">
        <v>129</v>
      </c>
      <c r="D42" s="138">
        <v>0</v>
      </c>
      <c r="E42" s="108">
        <v>5400</v>
      </c>
      <c r="F42" s="108">
        <v>5600</v>
      </c>
      <c r="G42" s="108">
        <v>5600</v>
      </c>
      <c r="H42" s="170">
        <v>5600</v>
      </c>
      <c r="I42" s="851" t="s">
        <v>273</v>
      </c>
      <c r="J42" s="2"/>
    </row>
    <row r="43" spans="1:10" s="7" customFormat="1" ht="25.5">
      <c r="A43" s="720"/>
      <c r="B43" s="87" t="s">
        <v>11</v>
      </c>
      <c r="C43" s="23" t="s">
        <v>2</v>
      </c>
      <c r="D43" s="153" t="s">
        <v>1</v>
      </c>
      <c r="E43" s="153" t="s">
        <v>61</v>
      </c>
      <c r="F43" s="153" t="s">
        <v>164</v>
      </c>
      <c r="G43" s="153" t="s">
        <v>56</v>
      </c>
      <c r="H43" s="29" t="s">
        <v>23</v>
      </c>
      <c r="I43" s="852"/>
      <c r="J43" s="2"/>
    </row>
    <row r="44" spans="1:10" s="7" customFormat="1">
      <c r="A44" s="720"/>
      <c r="B44" s="720" t="s">
        <v>159</v>
      </c>
      <c r="C44" s="159" t="s">
        <v>129</v>
      </c>
      <c r="D44" s="82">
        <v>0</v>
      </c>
      <c r="E44" s="47">
        <v>264</v>
      </c>
      <c r="F44" s="47">
        <v>264</v>
      </c>
      <c r="G44" s="36">
        <v>264</v>
      </c>
      <c r="H44" s="37">
        <v>264</v>
      </c>
      <c r="I44" s="758" t="s">
        <v>230</v>
      </c>
      <c r="J44" s="2"/>
    </row>
    <row r="45" spans="1:10" s="7" customFormat="1" ht="12.75" customHeight="1">
      <c r="A45" s="720"/>
      <c r="B45" s="720"/>
      <c r="C45" s="88" t="s">
        <v>3</v>
      </c>
      <c r="D45" s="89"/>
      <c r="E45" s="96"/>
      <c r="F45" s="96"/>
      <c r="G45" s="96"/>
      <c r="H45" s="243"/>
      <c r="I45" s="758"/>
      <c r="J45" s="2"/>
    </row>
    <row r="46" spans="1:10" s="7" customFormat="1">
      <c r="A46" s="720"/>
      <c r="B46" s="720"/>
      <c r="C46" s="154" t="s">
        <v>4</v>
      </c>
      <c r="D46" s="154" t="s">
        <v>107</v>
      </c>
      <c r="E46" s="154"/>
      <c r="F46" s="154"/>
      <c r="G46" s="154"/>
      <c r="H46" s="29"/>
      <c r="I46" s="758"/>
      <c r="J46" s="2"/>
    </row>
    <row r="47" spans="1:10" s="7" customFormat="1" ht="13.5" customHeight="1">
      <c r="A47" s="720"/>
      <c r="B47" s="720"/>
      <c r="C47" s="758"/>
      <c r="D47" s="758"/>
      <c r="E47" s="758"/>
      <c r="F47" s="758"/>
      <c r="G47" s="758"/>
      <c r="H47" s="152"/>
      <c r="I47" s="758"/>
      <c r="J47" s="2"/>
    </row>
    <row r="48" spans="1:10" s="7" customFormat="1" ht="24" customHeight="1">
      <c r="A48" s="720"/>
      <c r="B48" s="87" t="s">
        <v>12</v>
      </c>
      <c r="C48" s="23" t="s">
        <v>2</v>
      </c>
      <c r="D48" s="153" t="s">
        <v>1</v>
      </c>
      <c r="E48" s="153" t="s">
        <v>61</v>
      </c>
      <c r="F48" s="153" t="s">
        <v>164</v>
      </c>
      <c r="G48" s="153" t="s">
        <v>56</v>
      </c>
      <c r="H48" s="29" t="s">
        <v>23</v>
      </c>
      <c r="I48" s="853" t="s">
        <v>479</v>
      </c>
      <c r="J48" s="2"/>
    </row>
    <row r="49" spans="1:16" s="7" customFormat="1">
      <c r="A49" s="720"/>
      <c r="B49" s="720" t="s">
        <v>477</v>
      </c>
      <c r="C49" s="88" t="s">
        <v>129</v>
      </c>
      <c r="D49" s="244" t="s">
        <v>156</v>
      </c>
      <c r="E49" s="244" t="s">
        <v>158</v>
      </c>
      <c r="F49" s="244" t="s">
        <v>157</v>
      </c>
      <c r="G49" s="244" t="s">
        <v>157</v>
      </c>
      <c r="H49" s="245" t="s">
        <v>157</v>
      </c>
      <c r="I49" s="854"/>
      <c r="J49" s="2"/>
    </row>
    <row r="50" spans="1:16" s="7" customFormat="1">
      <c r="A50" s="720"/>
      <c r="B50" s="720"/>
      <c r="C50" s="88" t="s">
        <v>3</v>
      </c>
      <c r="D50" s="89"/>
      <c r="E50" s="151"/>
      <c r="F50" s="151"/>
      <c r="G50" s="151"/>
      <c r="H50" s="151"/>
      <c r="I50" s="854"/>
      <c r="J50" s="2"/>
    </row>
    <row r="51" spans="1:16" s="7" customFormat="1">
      <c r="A51" s="720"/>
      <c r="B51" s="720"/>
      <c r="C51" s="154" t="s">
        <v>4</v>
      </c>
      <c r="D51" s="154" t="s">
        <v>107</v>
      </c>
      <c r="E51" s="154"/>
      <c r="F51" s="154"/>
      <c r="G51" s="154"/>
      <c r="H51" s="29"/>
      <c r="I51" s="855"/>
      <c r="J51" s="2"/>
    </row>
    <row r="52" spans="1:16" s="7" customFormat="1" ht="25.5">
      <c r="A52" s="720"/>
      <c r="B52" s="87" t="s">
        <v>31</v>
      </c>
      <c r="C52" s="23" t="s">
        <v>2</v>
      </c>
      <c r="D52" s="153" t="s">
        <v>1</v>
      </c>
      <c r="E52" s="153" t="s">
        <v>61</v>
      </c>
      <c r="F52" s="153" t="s">
        <v>164</v>
      </c>
      <c r="G52" s="153" t="s">
        <v>56</v>
      </c>
      <c r="H52" s="29" t="s">
        <v>23</v>
      </c>
      <c r="I52" s="758" t="s">
        <v>480</v>
      </c>
      <c r="J52" s="2"/>
    </row>
    <row r="53" spans="1:16" s="7" customFormat="1" ht="13.35" customHeight="1">
      <c r="A53" s="720"/>
      <c r="B53" s="720" t="s">
        <v>478</v>
      </c>
      <c r="C53" s="88" t="s">
        <v>129</v>
      </c>
      <c r="D53" s="149">
        <v>0</v>
      </c>
      <c r="E53" s="107">
        <v>5152</v>
      </c>
      <c r="F53" s="146">
        <v>4784</v>
      </c>
      <c r="G53" s="146">
        <v>5152</v>
      </c>
      <c r="H53" s="147">
        <v>5152</v>
      </c>
      <c r="I53" s="758"/>
      <c r="J53" s="2"/>
    </row>
    <row r="54" spans="1:16" s="7" customFormat="1" ht="12.75" customHeight="1">
      <c r="A54" s="720"/>
      <c r="B54" s="720"/>
      <c r="C54" s="88" t="s">
        <v>3</v>
      </c>
      <c r="D54" s="89"/>
      <c r="E54" s="151"/>
      <c r="F54" s="151"/>
      <c r="G54" s="151"/>
      <c r="H54" s="156"/>
      <c r="I54" s="758"/>
      <c r="J54" s="2"/>
    </row>
    <row r="55" spans="1:16" s="7" customFormat="1">
      <c r="A55" s="720"/>
      <c r="B55" s="720"/>
      <c r="C55" s="154" t="s">
        <v>4</v>
      </c>
      <c r="D55" s="843" t="s">
        <v>107</v>
      </c>
      <c r="E55" s="843"/>
      <c r="F55" s="843"/>
      <c r="G55" s="154"/>
      <c r="H55" s="29"/>
      <c r="I55" s="758"/>
      <c r="J55" s="2"/>
    </row>
    <row r="56" spans="1:16" s="7" customFormat="1">
      <c r="A56" s="720"/>
      <c r="B56" s="720"/>
      <c r="C56" s="758"/>
      <c r="D56" s="758"/>
      <c r="E56" s="758"/>
      <c r="F56" s="758"/>
      <c r="G56" s="758"/>
      <c r="H56" s="152"/>
      <c r="I56" s="758"/>
      <c r="J56" s="2"/>
    </row>
    <row r="57" spans="1:16" s="7" customFormat="1" ht="25.5">
      <c r="A57" s="134" t="s">
        <v>9</v>
      </c>
      <c r="B57" s="87" t="s">
        <v>67</v>
      </c>
      <c r="C57" s="23" t="s">
        <v>2</v>
      </c>
      <c r="D57" s="153" t="s">
        <v>1</v>
      </c>
      <c r="E57" s="571" t="s">
        <v>61</v>
      </c>
      <c r="F57" s="571" t="s">
        <v>164</v>
      </c>
      <c r="G57" s="153" t="s">
        <v>56</v>
      </c>
      <c r="H57" s="29" t="s">
        <v>23</v>
      </c>
      <c r="I57" s="92" t="s">
        <v>5</v>
      </c>
      <c r="J57" s="2"/>
    </row>
    <row r="58" spans="1:16" s="7" customFormat="1" ht="48" customHeight="1">
      <c r="A58" s="597" t="s">
        <v>380</v>
      </c>
      <c r="B58" s="758" t="s">
        <v>162</v>
      </c>
      <c r="C58" s="246" t="s">
        <v>129</v>
      </c>
      <c r="D58" s="65">
        <v>0</v>
      </c>
      <c r="E58" s="568">
        <f>220490+578959</f>
        <v>799449</v>
      </c>
      <c r="F58" s="568">
        <f>226002+593433</f>
        <v>819435</v>
      </c>
      <c r="G58" s="65">
        <v>325265</v>
      </c>
      <c r="H58" s="67">
        <v>842634</v>
      </c>
      <c r="I58" s="758" t="s">
        <v>602</v>
      </c>
      <c r="J58" s="2"/>
      <c r="K58" s="9"/>
      <c r="L58" s="9"/>
      <c r="M58" s="9"/>
      <c r="N58" s="9"/>
      <c r="O58" s="9"/>
      <c r="P58" s="9"/>
    </row>
    <row r="59" spans="1:16" s="7" customFormat="1">
      <c r="A59" s="602"/>
      <c r="B59" s="758"/>
      <c r="C59" s="88" t="s">
        <v>3</v>
      </c>
      <c r="D59" s="89"/>
      <c r="E59" s="63"/>
      <c r="F59" s="63"/>
      <c r="G59" s="63"/>
      <c r="H59" s="108"/>
      <c r="I59" s="758"/>
      <c r="J59" s="2"/>
      <c r="K59" s="10"/>
    </row>
    <row r="60" spans="1:16" s="7" customFormat="1">
      <c r="A60" s="602"/>
      <c r="B60" s="758"/>
      <c r="C60" s="154" t="s">
        <v>4</v>
      </c>
      <c r="D60" s="154" t="s">
        <v>115</v>
      </c>
      <c r="E60" s="154"/>
      <c r="F60" s="154"/>
      <c r="G60" s="154"/>
      <c r="H60" s="29"/>
      <c r="I60" s="758"/>
      <c r="J60" s="2"/>
    </row>
    <row r="61" spans="1:16" s="7" customFormat="1" ht="22.5" customHeight="1">
      <c r="A61" s="602"/>
      <c r="B61" s="87" t="s">
        <v>66</v>
      </c>
      <c r="C61" s="23" t="s">
        <v>2</v>
      </c>
      <c r="D61" s="153" t="s">
        <v>1</v>
      </c>
      <c r="E61" s="571" t="s">
        <v>61</v>
      </c>
      <c r="F61" s="571" t="s">
        <v>164</v>
      </c>
      <c r="G61" s="153" t="s">
        <v>56</v>
      </c>
      <c r="H61" s="29" t="s">
        <v>23</v>
      </c>
      <c r="I61" s="758"/>
      <c r="J61" s="2"/>
    </row>
    <row r="62" spans="1:16" s="7" customFormat="1" ht="29.25" customHeight="1">
      <c r="A62" s="602"/>
      <c r="B62" s="758" t="s">
        <v>481</v>
      </c>
      <c r="C62" s="88" t="s">
        <v>131</v>
      </c>
      <c r="D62" s="108">
        <v>0</v>
      </c>
      <c r="E62" s="576">
        <v>1113890</v>
      </c>
      <c r="F62" s="572">
        <v>938315</v>
      </c>
      <c r="G62" s="108">
        <v>1128485</v>
      </c>
      <c r="H62" s="107">
        <v>3107684</v>
      </c>
      <c r="I62" s="758"/>
      <c r="J62" s="2"/>
      <c r="K62" s="9"/>
      <c r="L62" s="10"/>
    </row>
    <row r="63" spans="1:16" s="7" customFormat="1" ht="12.75" customHeight="1">
      <c r="A63" s="602"/>
      <c r="B63" s="758"/>
      <c r="C63" s="88" t="s">
        <v>3</v>
      </c>
      <c r="D63" s="89"/>
      <c r="E63" s="63"/>
      <c r="F63" s="63"/>
      <c r="G63" s="63"/>
      <c r="H63" s="63"/>
      <c r="I63" s="758"/>
      <c r="J63" s="2"/>
    </row>
    <row r="64" spans="1:16" s="7" customFormat="1">
      <c r="A64" s="602"/>
      <c r="B64" s="758"/>
      <c r="C64" s="154" t="s">
        <v>4</v>
      </c>
      <c r="D64" s="154"/>
      <c r="E64" s="154"/>
      <c r="F64" s="154"/>
      <c r="G64" s="154"/>
      <c r="H64" s="29"/>
      <c r="I64" s="758"/>
      <c r="J64" s="2"/>
    </row>
    <row r="65" spans="1:47" s="7" customFormat="1" ht="13.5" customHeight="1">
      <c r="A65" s="602"/>
      <c r="B65" s="758"/>
      <c r="C65" s="758" t="s">
        <v>116</v>
      </c>
      <c r="D65" s="758"/>
      <c r="E65" s="758"/>
      <c r="F65" s="758"/>
      <c r="G65" s="758"/>
      <c r="H65" s="152"/>
      <c r="I65" s="758"/>
      <c r="J65" s="2"/>
    </row>
    <row r="66" spans="1:47" s="7" customFormat="1" ht="23.25" customHeight="1">
      <c r="A66" s="602"/>
      <c r="B66" s="480" t="s">
        <v>65</v>
      </c>
      <c r="C66" s="87"/>
      <c r="D66" s="154" t="s">
        <v>1</v>
      </c>
      <c r="E66" s="98" t="s">
        <v>61</v>
      </c>
      <c r="F66" s="98" t="s">
        <v>164</v>
      </c>
      <c r="G66" s="98" t="s">
        <v>56</v>
      </c>
      <c r="H66" s="29" t="s">
        <v>23</v>
      </c>
      <c r="I66" s="92" t="s">
        <v>8</v>
      </c>
      <c r="J66" s="2"/>
    </row>
    <row r="67" spans="1:47" s="7" customFormat="1">
      <c r="A67" s="602"/>
      <c r="B67" s="844" t="s">
        <v>283</v>
      </c>
      <c r="C67" s="71" t="s">
        <v>131</v>
      </c>
      <c r="D67" s="170">
        <v>1907011</v>
      </c>
      <c r="E67" s="170">
        <v>4917466</v>
      </c>
      <c r="F67" s="170">
        <v>5040402</v>
      </c>
      <c r="G67" s="170">
        <v>7389538</v>
      </c>
      <c r="H67" s="170">
        <v>17347406</v>
      </c>
      <c r="I67" s="247"/>
      <c r="J67" s="2"/>
    </row>
    <row r="68" spans="1:47" s="7" customFormat="1" ht="21.6" customHeight="1">
      <c r="A68" s="602"/>
      <c r="B68" s="845"/>
      <c r="C68" s="71" t="s">
        <v>3</v>
      </c>
      <c r="D68" s="151"/>
      <c r="E68" s="151"/>
      <c r="F68" s="151"/>
      <c r="G68" s="151"/>
      <c r="H68" s="151"/>
      <c r="I68" s="247"/>
      <c r="J68" s="2"/>
    </row>
    <row r="69" spans="1:47" s="7" customFormat="1">
      <c r="A69" s="602"/>
      <c r="B69" s="846"/>
      <c r="C69" s="154" t="s">
        <v>4</v>
      </c>
      <c r="D69" s="843" t="s">
        <v>117</v>
      </c>
      <c r="E69" s="843"/>
      <c r="F69" s="843"/>
      <c r="G69" s="154"/>
      <c r="H69" s="29"/>
      <c r="I69" s="92" t="s">
        <v>8</v>
      </c>
      <c r="J69" s="2"/>
    </row>
    <row r="70" spans="1:47" s="7" customFormat="1" ht="23.25" customHeight="1">
      <c r="A70" s="602"/>
      <c r="B70" s="87" t="s">
        <v>284</v>
      </c>
      <c r="C70" s="87"/>
      <c r="D70" s="154" t="s">
        <v>1</v>
      </c>
      <c r="E70" s="98" t="s">
        <v>61</v>
      </c>
      <c r="F70" s="98" t="s">
        <v>164</v>
      </c>
      <c r="G70" s="98" t="s">
        <v>56</v>
      </c>
      <c r="H70" s="29" t="s">
        <v>23</v>
      </c>
      <c r="I70" s="92" t="s">
        <v>8</v>
      </c>
      <c r="J70" s="2"/>
    </row>
    <row r="71" spans="1:47" s="7" customFormat="1" ht="25.5">
      <c r="A71" s="602"/>
      <c r="B71" s="844" t="s">
        <v>261</v>
      </c>
      <c r="C71" s="88" t="s">
        <v>131</v>
      </c>
      <c r="D71" s="63">
        <v>0</v>
      </c>
      <c r="E71" s="63">
        <v>1</v>
      </c>
      <c r="F71" s="63">
        <v>0</v>
      </c>
      <c r="G71" s="63">
        <v>1</v>
      </c>
      <c r="H71" s="248">
        <v>2</v>
      </c>
      <c r="I71" s="247" t="s">
        <v>170</v>
      </c>
      <c r="J71" s="2"/>
    </row>
    <row r="72" spans="1:47" s="7" customFormat="1" ht="21.6" customHeight="1">
      <c r="A72" s="602"/>
      <c r="B72" s="845"/>
      <c r="C72" s="88" t="s">
        <v>3</v>
      </c>
      <c r="D72" s="89"/>
      <c r="E72" s="63"/>
      <c r="F72" s="63"/>
      <c r="G72" s="63"/>
      <c r="H72" s="63"/>
      <c r="I72" s="247"/>
      <c r="J72" s="2"/>
    </row>
    <row r="73" spans="1:47" s="7" customFormat="1">
      <c r="A73" s="602"/>
      <c r="B73" s="846"/>
      <c r="C73" s="154" t="s">
        <v>4</v>
      </c>
      <c r="D73" s="843" t="s">
        <v>117</v>
      </c>
      <c r="E73" s="843"/>
      <c r="F73" s="843"/>
      <c r="G73" s="154"/>
      <c r="H73" s="29"/>
      <c r="I73" s="92" t="s">
        <v>8</v>
      </c>
      <c r="J73" s="2"/>
    </row>
    <row r="74" spans="1:47" s="7" customFormat="1" ht="24.75" customHeight="1">
      <c r="A74" s="114" t="s">
        <v>14</v>
      </c>
      <c r="B74" s="110" t="s">
        <v>62</v>
      </c>
      <c r="C74" s="78" t="s">
        <v>2</v>
      </c>
      <c r="D74" s="98" t="s">
        <v>1</v>
      </c>
      <c r="E74" s="98" t="s">
        <v>61</v>
      </c>
      <c r="F74" s="98" t="s">
        <v>164</v>
      </c>
      <c r="G74" s="98" t="s">
        <v>56</v>
      </c>
      <c r="H74" s="113" t="s">
        <v>23</v>
      </c>
      <c r="I74" s="249" t="s">
        <v>5</v>
      </c>
      <c r="J74" s="2"/>
    </row>
    <row r="75" spans="1:47" s="7" customFormat="1" ht="40.35" customHeight="1">
      <c r="A75" s="844" t="s">
        <v>391</v>
      </c>
      <c r="B75" s="844" t="s">
        <v>229</v>
      </c>
      <c r="C75" s="116" t="s">
        <v>101</v>
      </c>
      <c r="D75" s="119">
        <v>0</v>
      </c>
      <c r="E75" s="119">
        <v>1</v>
      </c>
      <c r="F75" s="119">
        <v>1</v>
      </c>
      <c r="G75" s="119">
        <v>1</v>
      </c>
      <c r="H75" s="130">
        <v>3</v>
      </c>
      <c r="I75" s="119" t="s">
        <v>172</v>
      </c>
      <c r="J75" s="2"/>
    </row>
    <row r="76" spans="1:47" s="7" customFormat="1" ht="21.6" customHeight="1">
      <c r="A76" s="845"/>
      <c r="B76" s="845"/>
      <c r="C76" s="116" t="s">
        <v>3</v>
      </c>
      <c r="D76" s="117"/>
      <c r="E76" s="119"/>
      <c r="F76" s="119"/>
      <c r="G76" s="119"/>
      <c r="H76" s="119"/>
      <c r="I76" s="119"/>
      <c r="J76" s="2"/>
    </row>
    <row r="77" spans="1:47" s="7" customFormat="1">
      <c r="A77" s="846"/>
      <c r="B77" s="846"/>
      <c r="C77" s="120" t="s">
        <v>4</v>
      </c>
      <c r="D77" s="120"/>
      <c r="E77" s="120"/>
      <c r="F77" s="120"/>
      <c r="G77" s="120"/>
      <c r="H77" s="113"/>
      <c r="I77" s="249" t="s">
        <v>8</v>
      </c>
      <c r="J77" s="2"/>
    </row>
    <row r="78" spans="1:47" ht="25.5">
      <c r="A78" s="189" t="s">
        <v>60</v>
      </c>
      <c r="B78" s="87" t="s">
        <v>59</v>
      </c>
      <c r="C78" s="78" t="s">
        <v>2</v>
      </c>
      <c r="D78" s="98" t="s">
        <v>1</v>
      </c>
      <c r="E78" s="153" t="s">
        <v>58</v>
      </c>
      <c r="F78" s="153" t="s">
        <v>57</v>
      </c>
      <c r="G78" s="153" t="s">
        <v>56</v>
      </c>
      <c r="H78" s="113" t="s">
        <v>23</v>
      </c>
      <c r="I78" s="92" t="s">
        <v>5</v>
      </c>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row>
    <row r="79" spans="1:47" ht="28.35" customHeight="1">
      <c r="A79" s="847" t="s">
        <v>307</v>
      </c>
      <c r="B79" s="758" t="s">
        <v>335</v>
      </c>
      <c r="C79" s="76" t="s">
        <v>55</v>
      </c>
      <c r="D79" s="151">
        <v>0</v>
      </c>
      <c r="E79" s="141">
        <v>0.1</v>
      </c>
      <c r="F79" s="141">
        <v>0.2</v>
      </c>
      <c r="G79" s="141">
        <v>0.3</v>
      </c>
      <c r="H79" s="145">
        <v>0.3</v>
      </c>
      <c r="I79" s="758"/>
      <c r="J79" s="188"/>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row>
    <row r="80" spans="1:47" ht="12" customHeight="1">
      <c r="A80" s="848"/>
      <c r="B80" s="758"/>
      <c r="C80" s="116" t="s">
        <v>3</v>
      </c>
      <c r="D80" s="89"/>
      <c r="E80" s="63"/>
      <c r="F80" s="63"/>
      <c r="G80" s="63"/>
      <c r="H80" s="63"/>
      <c r="I80" s="758"/>
      <c r="J80" s="164"/>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row>
    <row r="81" spans="1:52" ht="12" customHeight="1">
      <c r="A81" s="848"/>
      <c r="B81" s="758"/>
      <c r="C81" s="760" t="s">
        <v>166</v>
      </c>
      <c r="D81" s="760"/>
      <c r="E81" s="760"/>
      <c r="F81" s="760"/>
      <c r="G81" s="760"/>
      <c r="H81" s="29"/>
      <c r="I81" s="758"/>
      <c r="J81" s="164"/>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row>
    <row r="82" spans="1:52" ht="12.75" customHeight="1">
      <c r="A82" s="849"/>
      <c r="B82" s="758"/>
      <c r="C82" s="758" t="s">
        <v>430</v>
      </c>
      <c r="D82" s="758"/>
      <c r="E82" s="758"/>
      <c r="F82" s="758"/>
      <c r="G82" s="758"/>
      <c r="H82" s="109"/>
      <c r="I82" s="758"/>
      <c r="J82" s="164"/>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row>
    <row r="83" spans="1:52" s="165" customFormat="1" ht="12" customHeight="1">
      <c r="A83" s="135"/>
      <c r="B83" s="135"/>
      <c r="C83" s="135"/>
      <c r="D83" s="135"/>
      <c r="E83" s="135"/>
      <c r="F83" s="135"/>
      <c r="G83" s="43"/>
      <c r="H83" s="43"/>
      <c r="I83" s="136"/>
      <c r="J83" s="136"/>
      <c r="K83" s="136"/>
      <c r="L83" s="136"/>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c r="AS83" s="164"/>
      <c r="AT83" s="164"/>
    </row>
    <row r="84" spans="1:52" s="13" customFormat="1">
      <c r="A84" s="43"/>
      <c r="B84" s="61"/>
      <c r="C84" s="61"/>
      <c r="D84" s="61"/>
      <c r="E84" s="61"/>
      <c r="F84" s="61"/>
      <c r="G84" s="33"/>
      <c r="H84" s="34"/>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c r="AP84" s="162"/>
      <c r="AQ84" s="162"/>
      <c r="AR84" s="162"/>
      <c r="AS84" s="162"/>
      <c r="AT84" s="162"/>
      <c r="AU84" s="162"/>
      <c r="AV84" s="162"/>
      <c r="AW84" s="162"/>
      <c r="AX84" s="162"/>
      <c r="AY84" s="162"/>
    </row>
    <row r="85" spans="1:52" s="13" customFormat="1" ht="14.25">
      <c r="A85" s="13" t="s">
        <v>223</v>
      </c>
      <c r="C85" s="61"/>
      <c r="D85" s="61"/>
      <c r="E85" s="61"/>
      <c r="F85" s="61"/>
      <c r="G85" s="33"/>
      <c r="H85" s="34"/>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row>
    <row r="86" spans="1:52" s="13" customFormat="1">
      <c r="A86" s="79" t="s">
        <v>195</v>
      </c>
      <c r="C86" s="61"/>
      <c r="D86" s="61"/>
      <c r="E86" s="61"/>
      <c r="F86" s="61"/>
      <c r="G86" s="33"/>
      <c r="H86" s="34"/>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row>
    <row r="87" spans="1:52" s="13" customFormat="1">
      <c r="B87" s="13" t="s">
        <v>184</v>
      </c>
      <c r="C87" s="61" t="s">
        <v>185</v>
      </c>
      <c r="D87" s="61" t="s">
        <v>186</v>
      </c>
      <c r="E87" s="61"/>
      <c r="F87" s="61"/>
      <c r="G87" s="33"/>
      <c r="H87" s="34"/>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row>
    <row r="88" spans="1:52" s="13" customFormat="1">
      <c r="A88" s="80" t="s">
        <v>196</v>
      </c>
      <c r="B88" s="13" t="s">
        <v>199</v>
      </c>
      <c r="C88" s="13" t="s">
        <v>201</v>
      </c>
      <c r="D88" s="13" t="s">
        <v>204</v>
      </c>
      <c r="E88" s="61"/>
      <c r="F88" s="61"/>
      <c r="G88" s="33"/>
      <c r="H88" s="34"/>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row>
    <row r="89" spans="1:52" s="13" customFormat="1">
      <c r="A89" s="80" t="s">
        <v>197</v>
      </c>
      <c r="B89" s="13" t="s">
        <v>198</v>
      </c>
      <c r="C89" s="13" t="s">
        <v>202</v>
      </c>
      <c r="D89" s="13" t="s">
        <v>205</v>
      </c>
      <c r="E89" s="61"/>
      <c r="F89" s="61"/>
      <c r="G89" s="33"/>
      <c r="H89" s="34"/>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row>
    <row r="90" spans="1:52" s="13" customFormat="1">
      <c r="A90" s="80" t="s">
        <v>207</v>
      </c>
      <c r="B90" s="13" t="s">
        <v>200</v>
      </c>
      <c r="C90" s="13" t="s">
        <v>203</v>
      </c>
      <c r="D90" s="13" t="s">
        <v>206</v>
      </c>
      <c r="E90" s="61"/>
      <c r="F90" s="61"/>
      <c r="G90" s="33"/>
      <c r="H90" s="34"/>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row>
    <row r="91" spans="1:52" s="13" customFormat="1">
      <c r="A91" s="13" t="s">
        <v>208</v>
      </c>
      <c r="C91" s="61"/>
      <c r="D91" s="61"/>
      <c r="E91" s="61"/>
      <c r="F91" s="61"/>
      <c r="G91" s="33"/>
      <c r="H91" s="34"/>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row>
    <row r="92" spans="1:52" s="13" customFormat="1">
      <c r="A92" s="13" t="s">
        <v>209</v>
      </c>
      <c r="C92" s="61"/>
      <c r="D92" s="61"/>
      <c r="E92" s="61"/>
      <c r="F92" s="61"/>
      <c r="G92" s="33"/>
      <c r="H92" s="34"/>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row>
    <row r="93" spans="1:52" s="13" customFormat="1">
      <c r="C93" s="61"/>
      <c r="D93" s="61"/>
      <c r="E93" s="61"/>
      <c r="F93" s="61"/>
      <c r="G93" s="33"/>
      <c r="H93" s="34"/>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row>
    <row r="94" spans="1:52" s="13" customFormat="1" ht="14.25">
      <c r="A94" s="13" t="s">
        <v>224</v>
      </c>
      <c r="C94" s="61"/>
      <c r="D94" s="61"/>
      <c r="E94" s="61"/>
      <c r="F94" s="61"/>
      <c r="G94" s="33"/>
      <c r="H94" s="34"/>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row>
    <row r="95" spans="1:52" s="13" customFormat="1">
      <c r="A95" s="13" t="s">
        <v>225</v>
      </c>
      <c r="C95" s="61"/>
      <c r="D95" s="61"/>
      <c r="E95" s="61"/>
      <c r="F95" s="61"/>
      <c r="G95" s="33"/>
      <c r="H95" s="34"/>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row>
    <row r="96" spans="1:52" s="13" customFormat="1">
      <c r="A96" s="79" t="s">
        <v>193</v>
      </c>
      <c r="C96" s="61"/>
      <c r="D96" s="61"/>
      <c r="E96" s="61"/>
      <c r="F96" s="61"/>
      <c r="G96" s="33"/>
      <c r="H96" s="34"/>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row>
    <row r="97" spans="1:52" s="13" customFormat="1">
      <c r="B97" s="13" t="s">
        <v>184</v>
      </c>
      <c r="C97" s="61" t="s">
        <v>185</v>
      </c>
      <c r="D97" s="61" t="s">
        <v>186</v>
      </c>
      <c r="E97" s="61"/>
      <c r="F97" s="61"/>
      <c r="G97" s="33"/>
      <c r="H97" s="34"/>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row>
    <row r="98" spans="1:52" s="13" customFormat="1">
      <c r="A98" s="80" t="s">
        <v>182</v>
      </c>
      <c r="B98" s="13" t="s">
        <v>187</v>
      </c>
      <c r="C98" s="13" t="s">
        <v>188</v>
      </c>
      <c r="D98" s="13" t="s">
        <v>189</v>
      </c>
      <c r="E98" s="61"/>
      <c r="F98" s="61"/>
      <c r="G98" s="33"/>
      <c r="H98" s="34"/>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row>
    <row r="99" spans="1:52" s="13" customFormat="1">
      <c r="A99" s="80" t="s">
        <v>183</v>
      </c>
      <c r="B99" s="13" t="s">
        <v>192</v>
      </c>
      <c r="C99" s="13" t="s">
        <v>191</v>
      </c>
      <c r="D99" s="13" t="s">
        <v>190</v>
      </c>
      <c r="E99" s="61"/>
      <c r="F99" s="61"/>
      <c r="G99" s="33"/>
      <c r="H99" s="34"/>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row>
    <row r="100" spans="1:52" s="13" customFormat="1">
      <c r="A100" s="13" t="s">
        <v>194</v>
      </c>
      <c r="C100" s="61"/>
      <c r="D100" s="61"/>
      <c r="E100" s="61"/>
      <c r="F100" s="61"/>
      <c r="G100" s="33"/>
      <c r="H100" s="34"/>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row>
    <row r="101" spans="1:52">
      <c r="J101" s="2"/>
    </row>
    <row r="102" spans="1:52">
      <c r="A102" s="481" t="s">
        <v>608</v>
      </c>
      <c r="J102" s="2"/>
    </row>
    <row r="103" spans="1:52">
      <c r="A103" s="575" t="s">
        <v>603</v>
      </c>
      <c r="J103" s="2"/>
    </row>
    <row r="104" spans="1:52">
      <c r="A104" s="573" t="s">
        <v>601</v>
      </c>
      <c r="J104" s="2"/>
    </row>
    <row r="105" spans="1:52">
      <c r="A105" s="573" t="s">
        <v>604</v>
      </c>
      <c r="J105" s="2"/>
    </row>
    <row r="106" spans="1:52">
      <c r="A106" s="573" t="s">
        <v>597</v>
      </c>
      <c r="J106" s="2"/>
    </row>
    <row r="107" spans="1:52">
      <c r="J107" s="2"/>
    </row>
    <row r="108" spans="1:52">
      <c r="H108" s="46"/>
      <c r="I108" s="46"/>
      <c r="J108" s="2"/>
    </row>
    <row r="109" spans="1:52">
      <c r="J109" s="2"/>
    </row>
    <row r="110" spans="1:52">
      <c r="J110" s="2"/>
    </row>
    <row r="111" spans="1:52">
      <c r="J111" s="2"/>
    </row>
    <row r="112" spans="1:52">
      <c r="J112" s="2"/>
    </row>
    <row r="113" spans="10:10">
      <c r="J113" s="2"/>
    </row>
    <row r="114" spans="10:10">
      <c r="J114" s="2"/>
    </row>
    <row r="115" spans="10:10">
      <c r="J115" s="2"/>
    </row>
    <row r="116" spans="10:10">
      <c r="J116" s="2"/>
    </row>
    <row r="117" spans="10:10">
      <c r="J117" s="2"/>
    </row>
    <row r="118" spans="10:10">
      <c r="J118" s="2"/>
    </row>
    <row r="119" spans="10:10">
      <c r="J119" s="2"/>
    </row>
    <row r="120" spans="10:10">
      <c r="J120" s="2"/>
    </row>
    <row r="121" spans="10:10">
      <c r="J121" s="2"/>
    </row>
    <row r="122" spans="10:10">
      <c r="J122" s="2"/>
    </row>
    <row r="123" spans="10:10">
      <c r="J123" s="2"/>
    </row>
    <row r="124" spans="10:10">
      <c r="J124" s="2"/>
    </row>
    <row r="125" spans="10:10">
      <c r="J125" s="2"/>
    </row>
    <row r="126" spans="10:10">
      <c r="J126" s="2"/>
    </row>
    <row r="127" spans="10:10">
      <c r="J127" s="2"/>
    </row>
    <row r="128" spans="10:10">
      <c r="J128" s="2"/>
    </row>
    <row r="129" spans="10:10">
      <c r="J129" s="2"/>
    </row>
    <row r="130" spans="10:10">
      <c r="J130" s="2"/>
    </row>
    <row r="131" spans="10:10">
      <c r="J131" s="2"/>
    </row>
    <row r="132" spans="10:10">
      <c r="J132" s="2"/>
    </row>
    <row r="133" spans="10:10">
      <c r="J133" s="2"/>
    </row>
    <row r="134" spans="10:10">
      <c r="J134" s="2"/>
    </row>
    <row r="135" spans="10:10">
      <c r="J135" s="2"/>
    </row>
    <row r="136" spans="10:10">
      <c r="J136" s="2"/>
    </row>
    <row r="137" spans="10:10">
      <c r="J137" s="2"/>
    </row>
    <row r="138" spans="10:10">
      <c r="J138" s="2"/>
    </row>
    <row r="139" spans="10:10">
      <c r="J139" s="2"/>
    </row>
    <row r="140" spans="10:10">
      <c r="J140" s="2"/>
    </row>
    <row r="141" spans="10:10">
      <c r="J141" s="2"/>
    </row>
    <row r="142" spans="10:10">
      <c r="J142" s="2"/>
    </row>
    <row r="143" spans="10:10">
      <c r="J143" s="2"/>
    </row>
    <row r="144" spans="10:10">
      <c r="J144" s="2"/>
    </row>
    <row r="145" spans="10:10">
      <c r="J145" s="2"/>
    </row>
    <row r="146" spans="10:10">
      <c r="J146" s="2"/>
    </row>
    <row r="147" spans="10:10">
      <c r="J147" s="2"/>
    </row>
    <row r="148" spans="10:10">
      <c r="J148" s="2"/>
    </row>
    <row r="149" spans="10:10">
      <c r="J149" s="2"/>
    </row>
    <row r="150" spans="10:10">
      <c r="J150" s="2"/>
    </row>
    <row r="151" spans="10:10">
      <c r="J151" s="2"/>
    </row>
    <row r="152" spans="10:10">
      <c r="J152" s="2"/>
    </row>
    <row r="153" spans="10:10">
      <c r="J153" s="2"/>
    </row>
    <row r="154" spans="10:10">
      <c r="J154" s="2"/>
    </row>
    <row r="155" spans="10:10">
      <c r="J155" s="2"/>
    </row>
    <row r="156" spans="10:10">
      <c r="J156" s="2"/>
    </row>
    <row r="157" spans="10:10">
      <c r="J157" s="2"/>
    </row>
    <row r="158" spans="10:10">
      <c r="J158" s="2"/>
    </row>
    <row r="159" spans="10:10">
      <c r="J159" s="2"/>
    </row>
    <row r="160" spans="10:10">
      <c r="J160" s="2"/>
    </row>
    <row r="161" spans="10:10">
      <c r="J161" s="2"/>
    </row>
    <row r="162" spans="10:10">
      <c r="J162" s="2"/>
    </row>
  </sheetData>
  <mergeCells count="54">
    <mergeCell ref="I79:I82"/>
    <mergeCell ref="C81:G81"/>
    <mergeCell ref="C82:G82"/>
    <mergeCell ref="B4:B5"/>
    <mergeCell ref="B71:B73"/>
    <mergeCell ref="C5:I5"/>
    <mergeCell ref="C4:I4"/>
    <mergeCell ref="I58:I65"/>
    <mergeCell ref="D73:F73"/>
    <mergeCell ref="B62:B65"/>
    <mergeCell ref="C65:G65"/>
    <mergeCell ref="B67:B69"/>
    <mergeCell ref="D69:F69"/>
    <mergeCell ref="A75:A77"/>
    <mergeCell ref="B75:B77"/>
    <mergeCell ref="A79:A82"/>
    <mergeCell ref="B79:B82"/>
    <mergeCell ref="I6:I24"/>
    <mergeCell ref="I42:I43"/>
    <mergeCell ref="I48:I51"/>
    <mergeCell ref="A27:A40"/>
    <mergeCell ref="B27:B30"/>
    <mergeCell ref="I27:I40"/>
    <mergeCell ref="D30:F30"/>
    <mergeCell ref="B32:B35"/>
    <mergeCell ref="B37:B40"/>
    <mergeCell ref="I44:I47"/>
    <mergeCell ref="A58:A73"/>
    <mergeCell ref="D25:G25"/>
    <mergeCell ref="A7:A25"/>
    <mergeCell ref="B7:B10"/>
    <mergeCell ref="C8:C9"/>
    <mergeCell ref="D9:G9"/>
    <mergeCell ref="D10:G10"/>
    <mergeCell ref="B12:B15"/>
    <mergeCell ref="C13:C14"/>
    <mergeCell ref="D14:G14"/>
    <mergeCell ref="D15:G15"/>
    <mergeCell ref="B17:B20"/>
    <mergeCell ref="C18:C19"/>
    <mergeCell ref="D19:G19"/>
    <mergeCell ref="D20:G20"/>
    <mergeCell ref="B22:B25"/>
    <mergeCell ref="C23:C24"/>
    <mergeCell ref="D24:G24"/>
    <mergeCell ref="A42:A56"/>
    <mergeCell ref="B44:B47"/>
    <mergeCell ref="B49:B51"/>
    <mergeCell ref="I52:I56"/>
    <mergeCell ref="B58:B60"/>
    <mergeCell ref="D55:F55"/>
    <mergeCell ref="C56:G56"/>
    <mergeCell ref="C47:G47"/>
    <mergeCell ref="B53:B56"/>
  </mergeCells>
  <phoneticPr fontId="19" type="noConversion"/>
  <pageMargins left="0.23622047244094491" right="0.23622047244094491" top="0.74803149606299213" bottom="0.74803149606299213" header="0.31496062992125984" footer="0.31496062992125984"/>
  <pageSetup paperSize="8" scale="27" fitToHeight="0" orientation="landscape" r:id="rId1"/>
  <headerFooter alignWithMargins="0">
    <oddFooter>&amp;LUpdated January 2011</oddFooter>
  </headerFooter>
  <drawing r:id="rId2"/>
  <legacyDrawing r:id="rId3"/>
  <extLst>
    <ext xmlns:mx="http://schemas.microsoft.com/office/mac/excel/2008/main" uri="{64002731-A6B0-56B0-2670-7721B7C09600}">
      <mx:PLV Mode="1"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5:D74"/>
  <sheetViews>
    <sheetView zoomScaleNormal="100" zoomScalePageLayoutView="95" workbookViewId="0"/>
  </sheetViews>
  <sheetFormatPr defaultColWidth="9.140625" defaultRowHeight="12.75"/>
  <cols>
    <col min="1" max="1" width="55.28515625" style="2" customWidth="1"/>
    <col min="2" max="2" width="60.85546875" style="2" customWidth="1"/>
    <col min="3" max="3" width="54.42578125" style="2" customWidth="1"/>
    <col min="4" max="4" width="30" style="2" customWidth="1"/>
    <col min="5" max="16384" width="9.140625" style="2"/>
  </cols>
  <sheetData>
    <row r="5" spans="1:4">
      <c r="A5" s="226" t="s">
        <v>482</v>
      </c>
    </row>
    <row r="7" spans="1:4" ht="25.5" customHeight="1">
      <c r="A7" s="241" t="s">
        <v>483</v>
      </c>
      <c r="B7" s="842"/>
    </row>
    <row r="8" spans="1:4">
      <c r="A8" s="140"/>
      <c r="B8" s="842"/>
    </row>
    <row r="9" spans="1:4">
      <c r="A9" s="230" t="s">
        <v>6</v>
      </c>
      <c r="B9" s="230" t="s">
        <v>16</v>
      </c>
    </row>
    <row r="10" spans="1:4" ht="28.5" customHeight="1">
      <c r="A10" s="586" t="s">
        <v>487</v>
      </c>
      <c r="B10" s="152" t="s">
        <v>488</v>
      </c>
      <c r="C10" s="238"/>
    </row>
    <row r="11" spans="1:4">
      <c r="A11" s="586"/>
      <c r="B11" s="230" t="s">
        <v>17</v>
      </c>
    </row>
    <row r="12" spans="1:4" ht="25.5">
      <c r="A12" s="586"/>
      <c r="B12" s="152" t="s">
        <v>484</v>
      </c>
      <c r="C12" s="239"/>
      <c r="D12" s="1"/>
    </row>
    <row r="13" spans="1:4">
      <c r="A13" s="586"/>
      <c r="B13" s="230" t="s">
        <v>18</v>
      </c>
    </row>
    <row r="14" spans="1:4" ht="25.5" customHeight="1">
      <c r="A14" s="586"/>
      <c r="B14" s="156" t="s">
        <v>349</v>
      </c>
    </row>
    <row r="15" spans="1:4">
      <c r="A15" s="586"/>
      <c r="B15" s="230" t="s">
        <v>85</v>
      </c>
    </row>
    <row r="16" spans="1:4" ht="25.5" customHeight="1">
      <c r="A16" s="586"/>
      <c r="B16" s="156" t="s">
        <v>485</v>
      </c>
    </row>
    <row r="17" spans="1:4" ht="13.5" customHeight="1">
      <c r="A17" s="230" t="s">
        <v>9</v>
      </c>
      <c r="B17" s="230" t="s">
        <v>19</v>
      </c>
    </row>
    <row r="18" spans="1:4" ht="25.5">
      <c r="A18" s="841" t="s">
        <v>486</v>
      </c>
      <c r="B18" s="156" t="s">
        <v>489</v>
      </c>
    </row>
    <row r="19" spans="1:4">
      <c r="A19" s="841"/>
      <c r="B19" s="230" t="s">
        <v>20</v>
      </c>
    </row>
    <row r="20" spans="1:4" ht="40.5" customHeight="1">
      <c r="A20" s="841"/>
      <c r="B20" s="152" t="s">
        <v>490</v>
      </c>
    </row>
    <row r="21" spans="1:4">
      <c r="A21" s="841"/>
      <c r="B21" s="230" t="s">
        <v>21</v>
      </c>
    </row>
    <row r="22" spans="1:4">
      <c r="A22" s="841"/>
      <c r="B22" s="152" t="s">
        <v>491</v>
      </c>
      <c r="C22" s="239"/>
      <c r="D22" s="1"/>
    </row>
    <row r="23" spans="1:4">
      <c r="A23" s="841"/>
      <c r="B23" s="230" t="s">
        <v>22</v>
      </c>
      <c r="C23" s="239"/>
      <c r="D23" s="1"/>
    </row>
    <row r="24" spans="1:4" ht="38.25">
      <c r="A24" s="841"/>
      <c r="B24" s="152" t="s">
        <v>350</v>
      </c>
      <c r="C24" s="239"/>
      <c r="D24" s="1"/>
    </row>
    <row r="25" spans="1:4" ht="12.95" customHeight="1">
      <c r="A25" s="841"/>
      <c r="B25" s="230" t="s">
        <v>84</v>
      </c>
    </row>
    <row r="26" spans="1:4">
      <c r="A26" s="841"/>
      <c r="B26" s="240" t="s">
        <v>468</v>
      </c>
    </row>
    <row r="27" spans="1:4">
      <c r="A27" s="841"/>
      <c r="B27" s="230" t="s">
        <v>83</v>
      </c>
    </row>
    <row r="28" spans="1:4" ht="30" customHeight="1">
      <c r="A28" s="841"/>
      <c r="B28" s="152" t="s">
        <v>339</v>
      </c>
    </row>
    <row r="29" spans="1:4">
      <c r="A29" s="841"/>
      <c r="B29" s="230" t="s">
        <v>82</v>
      </c>
    </row>
    <row r="30" spans="1:4">
      <c r="A30" s="841"/>
      <c r="B30" s="156" t="s">
        <v>351</v>
      </c>
    </row>
    <row r="31" spans="1:4">
      <c r="A31" s="841"/>
      <c r="B31" s="230" t="s">
        <v>81</v>
      </c>
    </row>
    <row r="32" spans="1:4">
      <c r="A32" s="841"/>
      <c r="B32" s="152" t="s">
        <v>352</v>
      </c>
    </row>
    <row r="33" spans="1:2">
      <c r="A33" s="841"/>
      <c r="B33" s="230" t="s">
        <v>80</v>
      </c>
    </row>
    <row r="34" spans="1:2" ht="38.25">
      <c r="A34" s="841"/>
      <c r="B34" s="152" t="s">
        <v>353</v>
      </c>
    </row>
    <row r="35" spans="1:2">
      <c r="A35" s="841"/>
      <c r="B35" s="230" t="s">
        <v>118</v>
      </c>
    </row>
    <row r="36" spans="1:2" ht="25.5">
      <c r="A36" s="841"/>
      <c r="B36" s="152" t="s">
        <v>354</v>
      </c>
    </row>
    <row r="37" spans="1:2">
      <c r="A37" s="841"/>
      <c r="B37" s="230" t="s">
        <v>120</v>
      </c>
    </row>
    <row r="38" spans="1:2">
      <c r="A38" s="841"/>
      <c r="B38" s="152" t="s">
        <v>355</v>
      </c>
    </row>
    <row r="39" spans="1:2">
      <c r="A39" s="841"/>
      <c r="B39" s="230" t="s">
        <v>121</v>
      </c>
    </row>
    <row r="40" spans="1:2" ht="25.5">
      <c r="A40" s="841"/>
      <c r="B40" s="152" t="s">
        <v>356</v>
      </c>
    </row>
    <row r="41" spans="1:2">
      <c r="A41" s="841"/>
      <c r="B41" s="230" t="s">
        <v>122</v>
      </c>
    </row>
    <row r="42" spans="1:2">
      <c r="A42" s="841"/>
      <c r="B42" s="152" t="s">
        <v>344</v>
      </c>
    </row>
    <row r="43" spans="1:2">
      <c r="A43" s="841"/>
      <c r="B43" s="230" t="s">
        <v>123</v>
      </c>
    </row>
    <row r="44" spans="1:2" ht="25.5">
      <c r="A44" s="841"/>
      <c r="B44" s="152" t="s">
        <v>345</v>
      </c>
    </row>
    <row r="45" spans="1:2">
      <c r="A45" s="841"/>
      <c r="B45" s="230" t="s">
        <v>124</v>
      </c>
    </row>
    <row r="46" spans="1:2">
      <c r="A46" s="841"/>
      <c r="B46" s="152" t="s">
        <v>357</v>
      </c>
    </row>
    <row r="47" spans="1:2">
      <c r="A47" s="841"/>
      <c r="B47" s="252"/>
    </row>
    <row r="48" spans="1:2">
      <c r="A48" s="841"/>
      <c r="B48" s="240"/>
    </row>
    <row r="49" spans="1:2" ht="10.5" customHeight="1">
      <c r="A49" s="841"/>
      <c r="B49" s="252"/>
    </row>
    <row r="50" spans="1:2" ht="6" hidden="1" customHeight="1" thickBot="1">
      <c r="A50" s="841"/>
      <c r="B50" s="240"/>
    </row>
    <row r="51" spans="1:2" ht="13.5" hidden="1" customHeight="1" thickBot="1">
      <c r="A51" s="841"/>
      <c r="B51" s="252"/>
    </row>
    <row r="52" spans="1:2" ht="13.5" hidden="1" customHeight="1" thickBot="1">
      <c r="A52" s="841"/>
      <c r="B52" s="240"/>
    </row>
    <row r="53" spans="1:2" ht="13.5" hidden="1" customHeight="1" thickBot="1">
      <c r="A53" s="841"/>
      <c r="B53" s="252"/>
    </row>
    <row r="54" spans="1:2" ht="13.5" hidden="1" customHeight="1" thickBot="1">
      <c r="A54" s="841"/>
      <c r="B54" s="240"/>
    </row>
    <row r="55" spans="1:2" ht="13.5" hidden="1" customHeight="1" thickBot="1">
      <c r="A55" s="841"/>
      <c r="B55" s="252"/>
    </row>
    <row r="56" spans="1:2" ht="13.5" hidden="1" customHeight="1" thickBot="1">
      <c r="A56" s="841"/>
      <c r="B56" s="240"/>
    </row>
    <row r="57" spans="1:2" ht="13.5" hidden="1" customHeight="1" thickBot="1">
      <c r="A57" s="841"/>
      <c r="B57" s="252"/>
    </row>
    <row r="58" spans="1:2">
      <c r="A58" s="841"/>
      <c r="B58" s="240"/>
    </row>
    <row r="59" spans="1:2" s="3" customFormat="1">
      <c r="A59" s="230" t="s">
        <v>14</v>
      </c>
      <c r="B59" s="230" t="s">
        <v>26</v>
      </c>
    </row>
    <row r="60" spans="1:2" ht="24.75" customHeight="1">
      <c r="A60" s="586" t="s">
        <v>391</v>
      </c>
      <c r="B60" s="152" t="s">
        <v>347</v>
      </c>
    </row>
    <row r="61" spans="1:2">
      <c r="A61" s="586"/>
      <c r="B61" s="230" t="s">
        <v>25</v>
      </c>
    </row>
    <row r="62" spans="1:2">
      <c r="A62" s="586"/>
      <c r="B62" s="152" t="s">
        <v>348</v>
      </c>
    </row>
    <row r="63" spans="1:2">
      <c r="A63" s="586"/>
      <c r="B63" s="230" t="s">
        <v>27</v>
      </c>
    </row>
    <row r="64" spans="1:2" ht="29.25" customHeight="1">
      <c r="A64" s="586"/>
      <c r="B64" s="152" t="s">
        <v>174</v>
      </c>
    </row>
    <row r="65" spans="1:2" ht="18" customHeight="1">
      <c r="A65" s="586"/>
      <c r="B65" s="230" t="s">
        <v>28</v>
      </c>
    </row>
    <row r="66" spans="1:2" ht="29.25" customHeight="1">
      <c r="A66" s="586"/>
      <c r="B66" s="253"/>
    </row>
    <row r="67" spans="1:2" s="6" customFormat="1">
      <c r="A67" s="87" t="s">
        <v>79</v>
      </c>
      <c r="B67" s="87" t="s">
        <v>78</v>
      </c>
    </row>
    <row r="68" spans="1:2" s="6" customFormat="1" ht="47.25" customHeight="1">
      <c r="A68" s="720" t="s">
        <v>307</v>
      </c>
      <c r="B68" s="151" t="s">
        <v>290</v>
      </c>
    </row>
    <row r="69" spans="1:2" s="6" customFormat="1">
      <c r="A69" s="720"/>
      <c r="B69" s="233" t="s">
        <v>278</v>
      </c>
    </row>
    <row r="70" spans="1:2" s="6" customFormat="1" ht="38.25">
      <c r="A70" s="720"/>
      <c r="B70" s="151" t="s">
        <v>291</v>
      </c>
    </row>
    <row r="71" spans="1:2" s="6" customFormat="1">
      <c r="A71" s="720"/>
      <c r="B71" s="233" t="s">
        <v>279</v>
      </c>
    </row>
    <row r="72" spans="1:2" s="6" customFormat="1">
      <c r="A72" s="720"/>
      <c r="B72" s="151" t="s">
        <v>292</v>
      </c>
    </row>
    <row r="73" spans="1:2" s="6" customFormat="1">
      <c r="A73" s="720"/>
      <c r="B73" s="233" t="s">
        <v>280</v>
      </c>
    </row>
    <row r="74" spans="1:2" s="6" customFormat="1">
      <c r="A74" s="720"/>
      <c r="B74" s="139" t="s">
        <v>295</v>
      </c>
    </row>
  </sheetData>
  <mergeCells count="5">
    <mergeCell ref="B7:B8"/>
    <mergeCell ref="A10:A16"/>
    <mergeCell ref="A18:A58"/>
    <mergeCell ref="A60:A66"/>
    <mergeCell ref="A68:A74"/>
  </mergeCells>
  <pageMargins left="0.25" right="0.25" top="0.75" bottom="0.75" header="0.3" footer="0.3"/>
  <pageSetup paperSize="9" fitToHeight="0" orientation="landscape" horizontalDpi="360" verticalDpi="36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8:H17"/>
  <sheetViews>
    <sheetView workbookViewId="0">
      <selection activeCell="P20" sqref="P20"/>
    </sheetView>
  </sheetViews>
  <sheetFormatPr defaultColWidth="8.85546875" defaultRowHeight="12.75"/>
  <cols>
    <col min="8" max="8" width="14" bestFit="1" customWidth="1"/>
  </cols>
  <sheetData>
    <row r="8" spans="8:8">
      <c r="H8" s="73"/>
    </row>
    <row r="11" spans="8:8">
      <c r="H11" s="74"/>
    </row>
    <row r="14" spans="8:8">
      <c r="H14" s="74"/>
    </row>
    <row r="17" spans="8:8">
      <c r="H17" s="7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5"/>
  <sheetViews>
    <sheetView zoomScaleNormal="100" workbookViewId="0"/>
  </sheetViews>
  <sheetFormatPr defaultColWidth="9" defaultRowHeight="12.75"/>
  <cols>
    <col min="1" max="1" width="49.28515625" style="135" customWidth="1"/>
    <col min="2" max="2" width="39.140625" style="135" customWidth="1"/>
    <col min="3" max="3" width="21.42578125" style="135" customWidth="1"/>
    <col min="4" max="4" width="28.85546875" style="135" customWidth="1"/>
    <col min="5" max="5" width="27.85546875" style="135" bestFit="1" customWidth="1"/>
    <col min="6" max="6" width="28.28515625" style="135" customWidth="1"/>
    <col min="7" max="7" width="31" style="43" customWidth="1"/>
    <col min="8" max="8" width="23" style="44" customWidth="1"/>
    <col min="9" max="9" width="65.42578125" style="43" customWidth="1"/>
    <col min="10" max="10" width="16.7109375" style="136" customWidth="1"/>
    <col min="11" max="11" width="11.28515625" style="136" customWidth="1"/>
    <col min="12" max="12" width="9" style="136"/>
    <col min="13" max="47" width="9" style="164"/>
    <col min="48" max="16384" width="9" style="165"/>
  </cols>
  <sheetData>
    <row r="1" spans="1:51" s="164" customFormat="1">
      <c r="A1" s="54"/>
      <c r="B1" s="54"/>
      <c r="C1" s="54"/>
      <c r="D1" s="54"/>
      <c r="E1" s="54"/>
      <c r="F1" s="54"/>
      <c r="G1" s="136"/>
      <c r="H1" s="411"/>
      <c r="I1" s="136"/>
      <c r="J1" s="136"/>
      <c r="K1" s="136"/>
      <c r="L1" s="136"/>
    </row>
    <row r="2" spans="1:51" s="164" customFormat="1">
      <c r="A2" s="54"/>
      <c r="B2" s="54"/>
      <c r="C2" s="54"/>
      <c r="D2" s="54"/>
      <c r="E2" s="54"/>
      <c r="F2" s="54"/>
      <c r="G2" s="136"/>
      <c r="H2" s="411"/>
      <c r="I2" s="136"/>
      <c r="J2" s="136"/>
      <c r="K2" s="136"/>
      <c r="L2" s="136"/>
    </row>
    <row r="3" spans="1:51" s="164" customFormat="1">
      <c r="A3" s="54"/>
      <c r="B3" s="54"/>
      <c r="C3" s="54"/>
      <c r="D3" s="54"/>
      <c r="E3" s="54"/>
      <c r="F3" s="54"/>
      <c r="G3" s="136"/>
      <c r="H3" s="411"/>
      <c r="I3" s="136"/>
      <c r="J3" s="136"/>
      <c r="K3" s="136"/>
      <c r="L3" s="136"/>
    </row>
    <row r="4" spans="1:51" ht="20.25" customHeight="1">
      <c r="A4" s="14" t="s">
        <v>507</v>
      </c>
      <c r="B4" s="683" t="s">
        <v>508</v>
      </c>
      <c r="C4" s="684"/>
      <c r="D4" s="684"/>
      <c r="E4" s="684"/>
      <c r="F4" s="684"/>
      <c r="G4" s="684"/>
      <c r="H4" s="684"/>
      <c r="I4" s="685"/>
    </row>
    <row r="5" spans="1:51" ht="17.25" customHeight="1">
      <c r="A5" s="193"/>
      <c r="B5" s="686"/>
      <c r="C5" s="687"/>
      <c r="D5" s="687"/>
      <c r="E5" s="687"/>
      <c r="F5" s="687"/>
      <c r="G5" s="687"/>
      <c r="H5" s="687"/>
      <c r="I5" s="688"/>
    </row>
    <row r="6" spans="1:51" ht="17.25" customHeight="1" thickBot="1">
      <c r="A6" s="492" t="s">
        <v>0</v>
      </c>
      <c r="B6" s="14" t="s">
        <v>13</v>
      </c>
      <c r="C6" s="193" t="s">
        <v>2</v>
      </c>
      <c r="D6" s="490" t="s">
        <v>1</v>
      </c>
      <c r="E6" s="490" t="s">
        <v>39</v>
      </c>
      <c r="F6" s="490" t="s">
        <v>86</v>
      </c>
      <c r="G6" s="194" t="s">
        <v>41</v>
      </c>
      <c r="H6" s="195" t="s">
        <v>23</v>
      </c>
      <c r="I6" s="689"/>
    </row>
    <row r="7" spans="1:51" ht="13.5" hidden="1" customHeight="1">
      <c r="A7" s="493"/>
      <c r="B7" s="14" t="s">
        <v>15</v>
      </c>
      <c r="C7" s="193" t="s">
        <v>2</v>
      </c>
      <c r="D7" s="490" t="s">
        <v>1</v>
      </c>
      <c r="E7" s="490" t="str">
        <f>E6</f>
        <v>Milestone 1 (Dec 2017)</v>
      </c>
      <c r="F7" s="490" t="str">
        <f>F6</f>
        <v>Milestone 2 (Dec  2018)</v>
      </c>
      <c r="G7" s="194" t="s">
        <v>41</v>
      </c>
      <c r="H7" s="195" t="s">
        <v>23</v>
      </c>
      <c r="I7" s="690"/>
    </row>
    <row r="8" spans="1:51" s="163" customFormat="1" ht="48">
      <c r="A8" s="692" t="s">
        <v>216</v>
      </c>
      <c r="B8" s="616" t="s">
        <v>215</v>
      </c>
      <c r="C8" s="486"/>
      <c r="D8" s="5" t="s">
        <v>44</v>
      </c>
      <c r="E8" s="4" t="s">
        <v>54</v>
      </c>
      <c r="F8" s="4" t="s">
        <v>48</v>
      </c>
      <c r="G8" s="4" t="s">
        <v>49</v>
      </c>
      <c r="H8" s="494" t="s">
        <v>51</v>
      </c>
      <c r="I8" s="690"/>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3" customFormat="1" ht="12.75" customHeight="1">
      <c r="A9" s="692"/>
      <c r="B9" s="616"/>
      <c r="C9" s="681" t="s">
        <v>3</v>
      </c>
      <c r="D9" s="30"/>
      <c r="E9" s="486"/>
      <c r="F9" s="486"/>
      <c r="G9" s="486"/>
      <c r="H9" s="487"/>
      <c r="I9" s="690"/>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s="163" customFormat="1" ht="12.75" customHeight="1">
      <c r="A10" s="692"/>
      <c r="B10" s="616"/>
      <c r="C10" s="681"/>
      <c r="D10" s="693" t="s">
        <v>4</v>
      </c>
      <c r="E10" s="694"/>
      <c r="F10" s="694"/>
      <c r="G10" s="695"/>
      <c r="H10" s="29"/>
      <c r="I10" s="690"/>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s="163" customFormat="1" ht="26.25" customHeight="1">
      <c r="A11" s="692"/>
      <c r="B11" s="616"/>
      <c r="C11" s="24"/>
      <c r="D11" s="629" t="s">
        <v>218</v>
      </c>
      <c r="E11" s="630"/>
      <c r="F11" s="630"/>
      <c r="G11" s="648"/>
      <c r="H11" s="487"/>
      <c r="I11" s="690"/>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s="163" customFormat="1">
      <c r="A12" s="692"/>
      <c r="B12" s="23" t="s">
        <v>15</v>
      </c>
      <c r="C12" s="23" t="s">
        <v>2</v>
      </c>
      <c r="D12" s="488" t="s">
        <v>1</v>
      </c>
      <c r="E12" s="488" t="s">
        <v>39</v>
      </c>
      <c r="F12" s="488" t="s">
        <v>40</v>
      </c>
      <c r="G12" s="495" t="s">
        <v>41</v>
      </c>
      <c r="H12" s="29" t="s">
        <v>23</v>
      </c>
      <c r="I12" s="690"/>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row>
    <row r="13" spans="1:51" s="163" customFormat="1" ht="71.25" customHeight="1">
      <c r="A13" s="692"/>
      <c r="B13" s="616" t="s">
        <v>217</v>
      </c>
      <c r="C13" s="486"/>
      <c r="D13" s="5" t="s">
        <v>45</v>
      </c>
      <c r="E13" s="4" t="s">
        <v>509</v>
      </c>
      <c r="F13" s="4" t="s">
        <v>50</v>
      </c>
      <c r="G13" s="4" t="s">
        <v>510</v>
      </c>
      <c r="H13" s="496" t="s">
        <v>51</v>
      </c>
      <c r="I13" s="690"/>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row>
    <row r="14" spans="1:51" s="163" customFormat="1" ht="12.75" customHeight="1">
      <c r="A14" s="692"/>
      <c r="B14" s="616"/>
      <c r="C14" s="681" t="s">
        <v>3</v>
      </c>
      <c r="D14" s="30"/>
      <c r="E14" s="486"/>
      <c r="F14" s="486"/>
      <c r="G14" s="486"/>
      <c r="H14" s="487"/>
      <c r="I14" s="690"/>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row>
    <row r="15" spans="1:51" s="163" customFormat="1" ht="12.75" customHeight="1">
      <c r="A15" s="692"/>
      <c r="B15" s="616"/>
      <c r="C15" s="681"/>
      <c r="D15" s="693" t="s">
        <v>4</v>
      </c>
      <c r="E15" s="694"/>
      <c r="F15" s="694"/>
      <c r="G15" s="695"/>
      <c r="H15" s="29"/>
      <c r="I15" s="690"/>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row>
    <row r="16" spans="1:51" s="163" customFormat="1" ht="27" customHeight="1">
      <c r="A16" s="692"/>
      <c r="B16" s="616"/>
      <c r="C16" s="24"/>
      <c r="D16" s="629" t="s">
        <v>218</v>
      </c>
      <c r="E16" s="630"/>
      <c r="F16" s="630"/>
      <c r="G16" s="648"/>
      <c r="H16" s="487"/>
      <c r="I16" s="690"/>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row>
    <row r="17" spans="1:51" s="163" customFormat="1" ht="24" customHeight="1">
      <c r="A17" s="692"/>
      <c r="B17" s="23" t="s">
        <v>34</v>
      </c>
      <c r="C17" s="23" t="s">
        <v>2</v>
      </c>
      <c r="D17" s="488" t="s">
        <v>1</v>
      </c>
      <c r="E17" s="488" t="s">
        <v>39</v>
      </c>
      <c r="F17" s="488" t="s">
        <v>40</v>
      </c>
      <c r="G17" s="495" t="s">
        <v>41</v>
      </c>
      <c r="H17" s="29" t="s">
        <v>23</v>
      </c>
      <c r="I17" s="690"/>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row>
    <row r="18" spans="1:51" s="163" customFormat="1" ht="60">
      <c r="A18" s="692"/>
      <c r="B18" s="616" t="s">
        <v>281</v>
      </c>
      <c r="C18" s="491"/>
      <c r="D18" s="5" t="s">
        <v>47</v>
      </c>
      <c r="E18" s="4" t="s">
        <v>52</v>
      </c>
      <c r="F18" s="4" t="s">
        <v>511</v>
      </c>
      <c r="G18" s="4" t="s">
        <v>35</v>
      </c>
      <c r="H18" s="497" t="s">
        <v>51</v>
      </c>
      <c r="I18" s="690"/>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row>
    <row r="19" spans="1:51" s="163" customFormat="1" ht="12.75" customHeight="1">
      <c r="A19" s="692"/>
      <c r="B19" s="616"/>
      <c r="C19" s="681" t="s">
        <v>3</v>
      </c>
      <c r="D19" s="30"/>
      <c r="E19" s="486"/>
      <c r="F19" s="486"/>
      <c r="G19" s="486"/>
      <c r="H19" s="487"/>
      <c r="I19" s="690"/>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row>
    <row r="20" spans="1:51" s="163" customFormat="1" ht="12.75" customHeight="1">
      <c r="A20" s="692"/>
      <c r="B20" s="616"/>
      <c r="C20" s="681"/>
      <c r="D20" s="682" t="s">
        <v>4</v>
      </c>
      <c r="E20" s="682"/>
      <c r="F20" s="682"/>
      <c r="G20" s="682"/>
      <c r="H20" s="29"/>
      <c r="I20" s="690"/>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row>
    <row r="21" spans="1:51" s="163" customFormat="1">
      <c r="A21" s="692"/>
      <c r="B21" s="616"/>
      <c r="C21" s="24"/>
      <c r="D21" s="585" t="s">
        <v>218</v>
      </c>
      <c r="E21" s="585"/>
      <c r="F21" s="585"/>
      <c r="G21" s="585"/>
      <c r="H21" s="68"/>
      <c r="I21" s="690"/>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s="163" customFormat="1">
      <c r="A22" s="692"/>
      <c r="B22" s="23" t="s">
        <v>36</v>
      </c>
      <c r="C22" s="23" t="s">
        <v>2</v>
      </c>
      <c r="D22" s="488" t="s">
        <v>1</v>
      </c>
      <c r="E22" s="488" t="s">
        <v>39</v>
      </c>
      <c r="F22" s="488" t="s">
        <v>40</v>
      </c>
      <c r="G22" s="495" t="s">
        <v>41</v>
      </c>
      <c r="H22" s="29" t="s">
        <v>23</v>
      </c>
      <c r="I22" s="690"/>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3" customFormat="1" ht="96">
      <c r="A23" s="692"/>
      <c r="B23" s="616" t="s">
        <v>282</v>
      </c>
      <c r="C23" s="486"/>
      <c r="D23" s="5" t="s">
        <v>46</v>
      </c>
      <c r="E23" s="4" t="s">
        <v>52</v>
      </c>
      <c r="F23" s="4" t="s">
        <v>53</v>
      </c>
      <c r="G23" s="4" t="s">
        <v>37</v>
      </c>
      <c r="H23" s="497" t="s">
        <v>51</v>
      </c>
      <c r="I23" s="690"/>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ht="12.75" customHeight="1">
      <c r="A24" s="692"/>
      <c r="B24" s="616"/>
      <c r="C24" s="681" t="s">
        <v>3</v>
      </c>
      <c r="D24" s="30"/>
      <c r="E24" s="486"/>
      <c r="F24" s="486"/>
      <c r="G24" s="486"/>
      <c r="H24" s="487"/>
      <c r="I24" s="690"/>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ht="12.75" customHeight="1">
      <c r="A25" s="692"/>
      <c r="B25" s="616"/>
      <c r="C25" s="681"/>
      <c r="D25" s="682" t="s">
        <v>4</v>
      </c>
      <c r="E25" s="682"/>
      <c r="F25" s="682"/>
      <c r="G25" s="682"/>
      <c r="H25" s="29"/>
      <c r="I25" s="690"/>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c r="A26" s="692"/>
      <c r="B26" s="616"/>
      <c r="C26" s="24"/>
      <c r="D26" s="585" t="s">
        <v>218</v>
      </c>
      <c r="E26" s="585"/>
      <c r="F26" s="585"/>
      <c r="G26" s="585"/>
      <c r="H26" s="487"/>
      <c r="I26" s="691"/>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row>
    <row r="27" spans="1:51">
      <c r="A27" s="492" t="s">
        <v>32</v>
      </c>
      <c r="B27" s="14" t="s">
        <v>100</v>
      </c>
      <c r="C27" s="193" t="s">
        <v>2</v>
      </c>
      <c r="D27" s="490" t="s">
        <v>1</v>
      </c>
      <c r="E27" s="490" t="s">
        <v>512</v>
      </c>
      <c r="F27" s="490" t="s">
        <v>513</v>
      </c>
      <c r="G27" s="194" t="s">
        <v>514</v>
      </c>
      <c r="H27" s="195" t="s">
        <v>23</v>
      </c>
      <c r="I27" s="498" t="s">
        <v>5</v>
      </c>
    </row>
    <row r="28" spans="1:51" ht="24" customHeight="1">
      <c r="A28" s="674" t="s">
        <v>515</v>
      </c>
      <c r="B28" s="581" t="s">
        <v>516</v>
      </c>
      <c r="C28" s="499">
        <v>0.8</v>
      </c>
      <c r="D28" s="27">
        <v>0.05</v>
      </c>
      <c r="E28" s="27">
        <v>0.5</v>
      </c>
      <c r="F28" s="27">
        <v>0.6</v>
      </c>
      <c r="G28" s="27">
        <v>0.8</v>
      </c>
      <c r="H28" s="27">
        <v>0.8</v>
      </c>
      <c r="I28" s="661" t="s">
        <v>517</v>
      </c>
    </row>
    <row r="29" spans="1:51" ht="12" customHeight="1">
      <c r="A29" s="675"/>
      <c r="B29" s="583"/>
      <c r="C29" s="196" t="s">
        <v>3</v>
      </c>
      <c r="D29" s="197"/>
      <c r="E29" s="489"/>
      <c r="F29" s="489"/>
      <c r="G29" s="81"/>
      <c r="H29" s="198"/>
      <c r="I29" s="662"/>
    </row>
    <row r="30" spans="1:51" ht="12" customHeight="1">
      <c r="A30" s="675"/>
      <c r="B30" s="583"/>
      <c r="C30" s="199"/>
      <c r="D30" s="490" t="s">
        <v>4</v>
      </c>
      <c r="E30" s="490"/>
      <c r="F30" s="490"/>
      <c r="G30" s="194"/>
      <c r="H30" s="195"/>
      <c r="I30" s="662"/>
    </row>
    <row r="31" spans="1:51" ht="11.45" customHeight="1">
      <c r="A31" s="675"/>
      <c r="B31" s="582"/>
      <c r="C31" s="199"/>
      <c r="D31" s="672" t="s">
        <v>518</v>
      </c>
      <c r="E31" s="672"/>
      <c r="F31" s="672"/>
      <c r="G31" s="672"/>
      <c r="H31" s="200"/>
      <c r="I31" s="662"/>
    </row>
    <row r="32" spans="1:51" ht="12.75" customHeight="1">
      <c r="A32" s="675"/>
      <c r="B32" s="23" t="s">
        <v>519</v>
      </c>
      <c r="C32" s="193" t="s">
        <v>2</v>
      </c>
      <c r="D32" s="490" t="s">
        <v>1</v>
      </c>
      <c r="E32" s="490" t="s">
        <v>512</v>
      </c>
      <c r="F32" s="490" t="s">
        <v>513</v>
      </c>
      <c r="G32" s="194" t="str">
        <f>G27</f>
        <v>Milestone 1 (December  2019)</v>
      </c>
      <c r="H32" s="195" t="s">
        <v>23</v>
      </c>
      <c r="I32" s="662"/>
    </row>
    <row r="33" spans="1:9" ht="36" customHeight="1">
      <c r="A33" s="675"/>
      <c r="B33" s="619" t="s">
        <v>520</v>
      </c>
      <c r="C33" s="499">
        <v>0.8</v>
      </c>
      <c r="D33" s="27">
        <v>0.05</v>
      </c>
      <c r="E33" s="27">
        <v>0.5</v>
      </c>
      <c r="F33" s="27">
        <v>0.6</v>
      </c>
      <c r="G33" s="27">
        <v>0.8</v>
      </c>
      <c r="H33" s="27">
        <v>0.8</v>
      </c>
      <c r="I33" s="662"/>
    </row>
    <row r="34" spans="1:9" ht="12" customHeight="1">
      <c r="A34" s="675"/>
      <c r="B34" s="657"/>
      <c r="C34" s="196" t="s">
        <v>3</v>
      </c>
      <c r="D34" s="197"/>
      <c r="E34" s="489"/>
      <c r="F34" s="489"/>
      <c r="G34" s="81"/>
      <c r="H34" s="81"/>
      <c r="I34" s="662"/>
    </row>
    <row r="35" spans="1:9" ht="12" customHeight="1">
      <c r="A35" s="675"/>
      <c r="B35" s="657"/>
      <c r="C35" s="199"/>
      <c r="D35" s="490" t="s">
        <v>4</v>
      </c>
      <c r="E35" s="490"/>
      <c r="F35" s="490"/>
      <c r="G35" s="194"/>
      <c r="H35" s="201"/>
      <c r="I35" s="662"/>
    </row>
    <row r="36" spans="1:9" ht="12.75" customHeight="1">
      <c r="A36" s="675"/>
      <c r="B36" s="620"/>
      <c r="C36" s="199"/>
      <c r="D36" s="672" t="s">
        <v>518</v>
      </c>
      <c r="E36" s="672"/>
      <c r="F36" s="672"/>
      <c r="G36" s="672"/>
      <c r="H36" s="200"/>
      <c r="I36" s="662"/>
    </row>
    <row r="37" spans="1:9" ht="12.75" hidden="1" customHeight="1">
      <c r="A37" s="675"/>
      <c r="B37" s="23" t="s">
        <v>43</v>
      </c>
      <c r="C37" s="193" t="s">
        <v>2</v>
      </c>
      <c r="D37" s="490" t="s">
        <v>1</v>
      </c>
      <c r="E37" s="490" t="s">
        <v>75</v>
      </c>
      <c r="F37" s="490" t="s">
        <v>74</v>
      </c>
      <c r="G37" s="194" t="s">
        <v>73</v>
      </c>
      <c r="H37" s="195" t="s">
        <v>23</v>
      </c>
      <c r="I37" s="662"/>
    </row>
    <row r="38" spans="1:9" ht="46.5" hidden="1" customHeight="1">
      <c r="A38" s="675"/>
      <c r="B38" s="619" t="s">
        <v>246</v>
      </c>
      <c r="C38" s="196" t="s">
        <v>24</v>
      </c>
      <c r="D38" s="199"/>
      <c r="E38" s="202"/>
      <c r="F38" s="202"/>
      <c r="G38" s="27"/>
      <c r="H38" s="203"/>
      <c r="I38" s="662"/>
    </row>
    <row r="39" spans="1:9" ht="12.75" hidden="1" customHeight="1">
      <c r="A39" s="675"/>
      <c r="B39" s="657"/>
      <c r="C39" s="196" t="s">
        <v>3</v>
      </c>
      <c r="D39" s="197"/>
      <c r="E39" s="489"/>
      <c r="F39" s="489"/>
      <c r="G39" s="81"/>
      <c r="H39" s="347"/>
      <c r="I39" s="662"/>
    </row>
    <row r="40" spans="1:9" ht="12.75" hidden="1" customHeight="1">
      <c r="A40" s="675"/>
      <c r="B40" s="657"/>
      <c r="C40" s="199"/>
      <c r="D40" s="677" t="s">
        <v>4</v>
      </c>
      <c r="E40" s="677"/>
      <c r="F40" s="677"/>
      <c r="G40" s="677"/>
      <c r="H40" s="201"/>
      <c r="I40" s="662"/>
    </row>
    <row r="41" spans="1:9" ht="12.75" hidden="1" customHeight="1">
      <c r="A41" s="675"/>
      <c r="B41" s="620"/>
      <c r="C41" s="199"/>
      <c r="D41" s="672"/>
      <c r="E41" s="672"/>
      <c r="F41" s="672"/>
      <c r="G41" s="672"/>
      <c r="H41" s="347"/>
      <c r="I41" s="662"/>
    </row>
    <row r="42" spans="1:9" ht="12.75" hidden="1" customHeight="1">
      <c r="A42" s="675"/>
      <c r="B42" s="588" t="s">
        <v>242</v>
      </c>
      <c r="C42" s="193" t="s">
        <v>2</v>
      </c>
      <c r="D42" s="490" t="s">
        <v>1</v>
      </c>
      <c r="E42" s="490" t="s">
        <v>75</v>
      </c>
      <c r="F42" s="490" t="s">
        <v>74</v>
      </c>
      <c r="G42" s="194" t="s">
        <v>73</v>
      </c>
      <c r="H42" s="195" t="s">
        <v>23</v>
      </c>
      <c r="I42" s="662"/>
    </row>
    <row r="43" spans="1:9" ht="46.5" hidden="1" customHeight="1">
      <c r="A43" s="675"/>
      <c r="B43" s="588"/>
      <c r="C43" s="196" t="s">
        <v>24</v>
      </c>
      <c r="D43" s="199"/>
      <c r="E43" s="202"/>
      <c r="F43" s="202"/>
      <c r="G43" s="27"/>
      <c r="H43" s="203"/>
      <c r="I43" s="662"/>
    </row>
    <row r="44" spans="1:9" ht="12.75" hidden="1" customHeight="1">
      <c r="A44" s="675"/>
      <c r="B44" s="588"/>
      <c r="C44" s="196" t="s">
        <v>3</v>
      </c>
      <c r="D44" s="197"/>
      <c r="E44" s="489"/>
      <c r="F44" s="489"/>
      <c r="G44" s="81"/>
      <c r="H44" s="347"/>
      <c r="I44" s="662"/>
    </row>
    <row r="45" spans="1:9" ht="12.75" hidden="1" customHeight="1">
      <c r="A45" s="675"/>
      <c r="B45" s="588"/>
      <c r="C45" s="199"/>
      <c r="D45" s="677" t="s">
        <v>4</v>
      </c>
      <c r="E45" s="677"/>
      <c r="F45" s="677"/>
      <c r="G45" s="677"/>
      <c r="H45" s="201"/>
      <c r="I45" s="662"/>
    </row>
    <row r="46" spans="1:9" ht="12.75" hidden="1" customHeight="1">
      <c r="A46" s="675"/>
      <c r="B46" s="23" t="s">
        <v>42</v>
      </c>
      <c r="C46" s="193" t="s">
        <v>2</v>
      </c>
      <c r="D46" s="490" t="s">
        <v>1</v>
      </c>
      <c r="E46" s="490" t="str">
        <f>E32</f>
        <v>Milestone 1 (December 2018)</v>
      </c>
      <c r="F46" s="490" t="str">
        <f>F32</f>
        <v>Milestone 1 (august  2019)</v>
      </c>
      <c r="G46" s="194" t="str">
        <f>G32</f>
        <v>Milestone 1 (December  2019)</v>
      </c>
      <c r="H46" s="195" t="s">
        <v>23</v>
      </c>
      <c r="I46" s="662"/>
    </row>
    <row r="47" spans="1:9" ht="12.75" hidden="1" customHeight="1">
      <c r="A47" s="675"/>
      <c r="B47" s="676" t="s">
        <v>227</v>
      </c>
      <c r="C47" s="193" t="s">
        <v>2</v>
      </c>
      <c r="D47" s="490" t="s">
        <v>1</v>
      </c>
      <c r="E47" s="490" t="s">
        <v>75</v>
      </c>
      <c r="F47" s="490" t="s">
        <v>74</v>
      </c>
      <c r="G47" s="194" t="s">
        <v>73</v>
      </c>
      <c r="H47" s="195" t="s">
        <v>23</v>
      </c>
      <c r="I47" s="662"/>
    </row>
    <row r="48" spans="1:9" ht="12.75" hidden="1" customHeight="1">
      <c r="A48" s="675"/>
      <c r="B48" s="676"/>
      <c r="C48" s="196" t="s">
        <v>24</v>
      </c>
      <c r="D48" s="199"/>
      <c r="E48" s="202"/>
      <c r="F48" s="202"/>
      <c r="G48" s="27"/>
      <c r="H48" s="27"/>
      <c r="I48" s="662"/>
    </row>
    <row r="49" spans="1:9" ht="12" hidden="1" customHeight="1">
      <c r="A49" s="675"/>
      <c r="B49" s="676"/>
      <c r="C49" s="196" t="s">
        <v>3</v>
      </c>
      <c r="D49" s="197"/>
      <c r="E49" s="489"/>
      <c r="F49" s="489"/>
      <c r="G49" s="81"/>
      <c r="H49" s="81"/>
      <c r="I49" s="662"/>
    </row>
    <row r="50" spans="1:9" ht="12" hidden="1" customHeight="1">
      <c r="A50" s="675"/>
      <c r="B50" s="676"/>
      <c r="C50" s="199"/>
      <c r="D50" s="490" t="s">
        <v>4</v>
      </c>
      <c r="E50" s="490"/>
      <c r="F50" s="490"/>
      <c r="G50" s="194"/>
      <c r="H50" s="201"/>
      <c r="I50" s="662"/>
    </row>
    <row r="51" spans="1:9" ht="12.75" hidden="1" customHeight="1">
      <c r="A51" s="675"/>
      <c r="B51" s="23" t="s">
        <v>43</v>
      </c>
      <c r="C51" s="199"/>
      <c r="D51" s="672"/>
      <c r="E51" s="672"/>
      <c r="F51" s="672"/>
      <c r="G51" s="672"/>
      <c r="H51" s="200"/>
      <c r="I51" s="662"/>
    </row>
    <row r="52" spans="1:9" ht="12.75" hidden="1" customHeight="1">
      <c r="A52" s="675"/>
      <c r="B52" s="676" t="s">
        <v>246</v>
      </c>
      <c r="C52" s="193" t="s">
        <v>2</v>
      </c>
      <c r="D52" s="490" t="s">
        <v>1</v>
      </c>
      <c r="E52" s="490" t="s">
        <v>75</v>
      </c>
      <c r="F52" s="490" t="s">
        <v>74</v>
      </c>
      <c r="G52" s="194" t="s">
        <v>73</v>
      </c>
      <c r="H52" s="195" t="s">
        <v>23</v>
      </c>
      <c r="I52" s="662"/>
    </row>
    <row r="53" spans="1:9" ht="46.5" hidden="1" customHeight="1">
      <c r="A53" s="675"/>
      <c r="B53" s="676"/>
      <c r="C53" s="196" t="s">
        <v>24</v>
      </c>
      <c r="D53" s="199"/>
      <c r="E53" s="202"/>
      <c r="F53" s="202"/>
      <c r="G53" s="27"/>
      <c r="H53" s="203"/>
      <c r="I53" s="662"/>
    </row>
    <row r="54" spans="1:9" ht="12" hidden="1" customHeight="1">
      <c r="A54" s="675"/>
      <c r="B54" s="676"/>
      <c r="C54" s="196" t="s">
        <v>3</v>
      </c>
      <c r="D54" s="197"/>
      <c r="E54" s="489"/>
      <c r="F54" s="489"/>
      <c r="G54" s="81"/>
      <c r="H54" s="347"/>
      <c r="I54" s="662"/>
    </row>
    <row r="55" spans="1:9" ht="12" hidden="1" customHeight="1">
      <c r="A55" s="675"/>
      <c r="B55" s="676"/>
      <c r="C55" s="199"/>
      <c r="D55" s="677" t="s">
        <v>4</v>
      </c>
      <c r="E55" s="677"/>
      <c r="F55" s="677"/>
      <c r="G55" s="677"/>
      <c r="H55" s="201"/>
      <c r="I55" s="662"/>
    </row>
    <row r="56" spans="1:9" ht="12.75" hidden="1" customHeight="1">
      <c r="A56" s="675"/>
      <c r="B56" s="588" t="s">
        <v>242</v>
      </c>
      <c r="C56" s="199"/>
      <c r="D56" s="672"/>
      <c r="E56" s="672"/>
      <c r="F56" s="672"/>
      <c r="G56" s="672"/>
      <c r="H56" s="347"/>
      <c r="I56" s="662"/>
    </row>
    <row r="57" spans="1:9" ht="12.75" hidden="1" customHeight="1">
      <c r="A57" s="675"/>
      <c r="B57" s="588"/>
      <c r="C57" s="193" t="s">
        <v>2</v>
      </c>
      <c r="D57" s="490" t="s">
        <v>1</v>
      </c>
      <c r="E57" s="490" t="s">
        <v>75</v>
      </c>
      <c r="F57" s="490" t="s">
        <v>74</v>
      </c>
      <c r="G57" s="194" t="s">
        <v>73</v>
      </c>
      <c r="H57" s="195" t="s">
        <v>23</v>
      </c>
      <c r="I57" s="662"/>
    </row>
    <row r="58" spans="1:9" ht="46.5" hidden="1" customHeight="1">
      <c r="A58" s="675"/>
      <c r="B58" s="588"/>
      <c r="C58" s="196" t="s">
        <v>24</v>
      </c>
      <c r="D58" s="199"/>
      <c r="E58" s="202"/>
      <c r="F58" s="202"/>
      <c r="G58" s="27"/>
      <c r="H58" s="203"/>
      <c r="I58" s="662"/>
    </row>
    <row r="59" spans="1:9" ht="12" hidden="1" customHeight="1">
      <c r="A59" s="675"/>
      <c r="B59" s="588"/>
      <c r="C59" s="196" t="s">
        <v>3</v>
      </c>
      <c r="D59" s="197"/>
      <c r="E59" s="489"/>
      <c r="F59" s="489"/>
      <c r="G59" s="81"/>
      <c r="H59" s="347"/>
      <c r="I59" s="662"/>
    </row>
    <row r="60" spans="1:9" ht="12.75" hidden="1" customHeight="1">
      <c r="A60" s="675"/>
      <c r="B60" s="23" t="s">
        <v>42</v>
      </c>
      <c r="C60" s="199"/>
      <c r="D60" s="677" t="s">
        <v>4</v>
      </c>
      <c r="E60" s="677"/>
      <c r="F60" s="677"/>
      <c r="G60" s="677"/>
      <c r="H60" s="201"/>
      <c r="I60" s="662"/>
    </row>
    <row r="61" spans="1:9" ht="15.75" hidden="1" customHeight="1">
      <c r="A61" s="675"/>
      <c r="B61" s="676" t="s">
        <v>227</v>
      </c>
      <c r="C61" s="193" t="s">
        <v>2</v>
      </c>
      <c r="D61" s="490" t="s">
        <v>1</v>
      </c>
      <c r="E61" s="490" t="s">
        <v>75</v>
      </c>
      <c r="F61" s="490" t="s">
        <v>74</v>
      </c>
      <c r="G61" s="194" t="s">
        <v>73</v>
      </c>
      <c r="H61" s="195" t="s">
        <v>23</v>
      </c>
      <c r="I61" s="662"/>
    </row>
    <row r="62" spans="1:9" ht="46.5" hidden="1" customHeight="1">
      <c r="A62" s="675"/>
      <c r="B62" s="676"/>
      <c r="C62" s="196" t="s">
        <v>24</v>
      </c>
      <c r="D62" s="199"/>
      <c r="E62" s="202"/>
      <c r="F62" s="202"/>
      <c r="G62" s="27"/>
      <c r="H62" s="203"/>
      <c r="I62" s="662"/>
    </row>
    <row r="63" spans="1:9" ht="15" hidden="1" customHeight="1">
      <c r="A63" s="675"/>
      <c r="B63" s="676"/>
      <c r="C63" s="196" t="s">
        <v>3</v>
      </c>
      <c r="D63" s="197"/>
      <c r="E63" s="489"/>
      <c r="F63" s="489"/>
      <c r="G63" s="81"/>
      <c r="H63" s="347"/>
      <c r="I63" s="662"/>
    </row>
    <row r="64" spans="1:9" ht="15.75" hidden="1" customHeight="1">
      <c r="A64" s="675"/>
      <c r="B64" s="676"/>
      <c r="C64" s="199"/>
      <c r="D64" s="677" t="s">
        <v>4</v>
      </c>
      <c r="E64" s="677"/>
      <c r="F64" s="677"/>
      <c r="G64" s="677"/>
      <c r="H64" s="201"/>
      <c r="I64" s="662"/>
    </row>
    <row r="65" spans="1:9" ht="15.75" customHeight="1">
      <c r="A65" s="675"/>
      <c r="B65" s="23" t="s">
        <v>521</v>
      </c>
      <c r="C65" s="193" t="s">
        <v>2</v>
      </c>
      <c r="D65" s="490" t="s">
        <v>1</v>
      </c>
      <c r="E65" s="490">
        <f>E60</f>
        <v>0</v>
      </c>
      <c r="F65" s="490">
        <f>F60</f>
        <v>0</v>
      </c>
      <c r="G65" s="194">
        <f>G60</f>
        <v>0</v>
      </c>
      <c r="H65" s="195" t="s">
        <v>23</v>
      </c>
      <c r="I65" s="662"/>
    </row>
    <row r="66" spans="1:9" ht="25.15" customHeight="1">
      <c r="A66" s="675"/>
      <c r="B66" s="669" t="s">
        <v>522</v>
      </c>
      <c r="C66" s="499">
        <v>0.8</v>
      </c>
      <c r="D66" s="500">
        <v>0.1</v>
      </c>
      <c r="E66" s="205">
        <v>0.5</v>
      </c>
      <c r="F66" s="205">
        <v>0.6</v>
      </c>
      <c r="G66" s="205">
        <v>0.8</v>
      </c>
      <c r="H66" s="206">
        <v>0.8</v>
      </c>
      <c r="I66" s="662"/>
    </row>
    <row r="67" spans="1:9" ht="15" customHeight="1">
      <c r="A67" s="675"/>
      <c r="B67" s="670"/>
      <c r="C67" s="196" t="s">
        <v>3</v>
      </c>
      <c r="D67" s="197"/>
      <c r="E67" s="489"/>
      <c r="F67" s="489"/>
      <c r="G67" s="81"/>
      <c r="H67" s="81"/>
      <c r="I67" s="662"/>
    </row>
    <row r="68" spans="1:9" ht="15" customHeight="1">
      <c r="A68" s="675"/>
      <c r="B68" s="670"/>
      <c r="C68" s="199"/>
      <c r="D68" s="490" t="s">
        <v>4</v>
      </c>
      <c r="E68" s="490"/>
      <c r="F68" s="490"/>
      <c r="G68" s="194"/>
      <c r="H68" s="201"/>
      <c r="I68" s="662"/>
    </row>
    <row r="69" spans="1:9" ht="15" customHeight="1">
      <c r="A69" s="675"/>
      <c r="B69" s="671"/>
      <c r="C69" s="199"/>
      <c r="D69" s="501" t="s">
        <v>523</v>
      </c>
      <c r="E69" s="501"/>
      <c r="F69" s="501"/>
      <c r="G69" s="502"/>
      <c r="H69" s="246"/>
      <c r="I69" s="662"/>
    </row>
    <row r="70" spans="1:9" ht="15" customHeight="1">
      <c r="A70" s="675"/>
      <c r="B70" s="23" t="s">
        <v>524</v>
      </c>
      <c r="C70" s="193" t="s">
        <v>2</v>
      </c>
      <c r="D70" s="490" t="s">
        <v>1</v>
      </c>
      <c r="E70" s="490">
        <f>E65</f>
        <v>0</v>
      </c>
      <c r="F70" s="490">
        <f>F65</f>
        <v>0</v>
      </c>
      <c r="G70" s="194">
        <f>G65</f>
        <v>0</v>
      </c>
      <c r="H70" s="195" t="s">
        <v>23</v>
      </c>
      <c r="I70" s="662"/>
    </row>
    <row r="71" spans="1:9" ht="15" customHeight="1">
      <c r="A71" s="675"/>
      <c r="B71" s="669" t="s">
        <v>525</v>
      </c>
      <c r="C71" s="499">
        <v>0.8</v>
      </c>
      <c r="D71" s="500">
        <v>0.1</v>
      </c>
      <c r="E71" s="205">
        <v>0.5</v>
      </c>
      <c r="F71" s="205">
        <v>0.6</v>
      </c>
      <c r="G71" s="205">
        <v>0.8</v>
      </c>
      <c r="H71" s="206">
        <v>0.8</v>
      </c>
      <c r="I71" s="662"/>
    </row>
    <row r="72" spans="1:9" ht="15" customHeight="1">
      <c r="A72" s="675"/>
      <c r="B72" s="670"/>
      <c r="C72" s="196" t="s">
        <v>3</v>
      </c>
      <c r="D72" s="197"/>
      <c r="E72" s="489"/>
      <c r="F72" s="489"/>
      <c r="G72" s="81"/>
      <c r="H72" s="81"/>
      <c r="I72" s="662"/>
    </row>
    <row r="73" spans="1:9" ht="15" customHeight="1">
      <c r="A73" s="675"/>
      <c r="B73" s="670"/>
      <c r="C73" s="199"/>
      <c r="D73" s="490" t="s">
        <v>4</v>
      </c>
      <c r="E73" s="490"/>
      <c r="F73" s="490"/>
      <c r="G73" s="194"/>
      <c r="H73" s="201"/>
      <c r="I73" s="662"/>
    </row>
    <row r="74" spans="1:9" ht="15" customHeight="1">
      <c r="A74" s="675"/>
      <c r="B74" s="671"/>
      <c r="C74" s="199"/>
      <c r="D74" s="501" t="s">
        <v>526</v>
      </c>
      <c r="E74" s="501"/>
      <c r="F74" s="501"/>
      <c r="G74" s="502"/>
      <c r="H74" s="246"/>
      <c r="I74" s="662"/>
    </row>
    <row r="75" spans="1:9" ht="15" customHeight="1">
      <c r="A75" s="675"/>
      <c r="B75" s="23" t="s">
        <v>527</v>
      </c>
      <c r="C75" s="193" t="s">
        <v>2</v>
      </c>
      <c r="D75" s="490" t="s">
        <v>1</v>
      </c>
      <c r="E75" s="490">
        <f>E70</f>
        <v>0</v>
      </c>
      <c r="F75" s="490">
        <f>F70</f>
        <v>0</v>
      </c>
      <c r="G75" s="194">
        <f>G70</f>
        <v>0</v>
      </c>
      <c r="H75" s="195" t="s">
        <v>23</v>
      </c>
      <c r="I75" s="662"/>
    </row>
    <row r="76" spans="1:9" ht="15" customHeight="1">
      <c r="A76" s="675"/>
      <c r="B76" s="669" t="s">
        <v>528</v>
      </c>
      <c r="C76" s="499">
        <v>0.8</v>
      </c>
      <c r="D76" s="500">
        <v>0.1</v>
      </c>
      <c r="E76" s="205">
        <v>0.5</v>
      </c>
      <c r="F76" s="205">
        <v>0.6</v>
      </c>
      <c r="G76" s="205">
        <v>0.8</v>
      </c>
      <c r="H76" s="206">
        <v>0.8</v>
      </c>
      <c r="I76" s="662"/>
    </row>
    <row r="77" spans="1:9" ht="15" customHeight="1">
      <c r="A77" s="675"/>
      <c r="B77" s="670"/>
      <c r="C77" s="196" t="s">
        <v>3</v>
      </c>
      <c r="D77" s="197"/>
      <c r="E77" s="489"/>
      <c r="F77" s="489"/>
      <c r="G77" s="81"/>
      <c r="H77" s="81"/>
      <c r="I77" s="662"/>
    </row>
    <row r="78" spans="1:9" ht="15" customHeight="1">
      <c r="A78" s="675"/>
      <c r="B78" s="670"/>
      <c r="C78" s="199"/>
      <c r="D78" s="490" t="s">
        <v>4</v>
      </c>
      <c r="E78" s="490"/>
      <c r="F78" s="490"/>
      <c r="G78" s="194"/>
      <c r="H78" s="201"/>
      <c r="I78" s="662"/>
    </row>
    <row r="79" spans="1:9" ht="15" customHeight="1">
      <c r="A79" s="675"/>
      <c r="B79" s="671"/>
      <c r="C79" s="199"/>
      <c r="D79" s="501" t="s">
        <v>523</v>
      </c>
      <c r="E79" s="501"/>
      <c r="F79" s="501"/>
      <c r="G79" s="502"/>
      <c r="H79" s="246"/>
      <c r="I79" s="662"/>
    </row>
    <row r="80" spans="1:9" ht="15" customHeight="1">
      <c r="A80" s="675"/>
      <c r="B80" s="23" t="s">
        <v>529</v>
      </c>
      <c r="C80" s="193" t="s">
        <v>2</v>
      </c>
      <c r="D80" s="490" t="s">
        <v>1</v>
      </c>
      <c r="E80" s="490">
        <f>E75</f>
        <v>0</v>
      </c>
      <c r="F80" s="490">
        <f>F75</f>
        <v>0</v>
      </c>
      <c r="G80" s="194">
        <f>G75</f>
        <v>0</v>
      </c>
      <c r="H80" s="195" t="s">
        <v>23</v>
      </c>
      <c r="I80" s="662"/>
    </row>
    <row r="81" spans="1:47" ht="15" customHeight="1">
      <c r="A81" s="675"/>
      <c r="B81" s="669" t="s">
        <v>530</v>
      </c>
      <c r="C81" s="499">
        <v>0.8</v>
      </c>
      <c r="D81" s="500">
        <v>0.2</v>
      </c>
      <c r="E81" s="205">
        <v>0.5</v>
      </c>
      <c r="F81" s="205">
        <v>0.6</v>
      </c>
      <c r="G81" s="205">
        <v>0.8</v>
      </c>
      <c r="H81" s="206">
        <v>0.8</v>
      </c>
      <c r="I81" s="662"/>
    </row>
    <row r="82" spans="1:47" ht="15" customHeight="1">
      <c r="A82" s="675"/>
      <c r="B82" s="670"/>
      <c r="C82" s="196" t="s">
        <v>3</v>
      </c>
      <c r="D82" s="197"/>
      <c r="E82" s="489"/>
      <c r="F82" s="489"/>
      <c r="G82" s="81"/>
      <c r="H82" s="81"/>
      <c r="I82" s="662"/>
    </row>
    <row r="83" spans="1:47" ht="15" customHeight="1">
      <c r="A83" s="675"/>
      <c r="B83" s="670"/>
      <c r="C83" s="199"/>
      <c r="D83" s="490" t="s">
        <v>4</v>
      </c>
      <c r="E83" s="490"/>
      <c r="F83" s="490"/>
      <c r="G83" s="194"/>
      <c r="H83" s="201"/>
      <c r="I83" s="662"/>
    </row>
    <row r="84" spans="1:47" ht="15" customHeight="1">
      <c r="A84" s="675"/>
      <c r="B84" s="671"/>
      <c r="C84" s="199"/>
      <c r="D84" s="501" t="s">
        <v>531</v>
      </c>
      <c r="E84" s="501"/>
      <c r="F84" s="501"/>
      <c r="G84" s="502"/>
      <c r="H84" s="246"/>
      <c r="I84" s="662"/>
    </row>
    <row r="85" spans="1:47" ht="15" customHeight="1">
      <c r="A85" s="675"/>
      <c r="B85" s="99"/>
      <c r="C85" s="199"/>
      <c r="D85" s="672"/>
      <c r="E85" s="672"/>
      <c r="F85" s="672"/>
      <c r="G85" s="672"/>
      <c r="H85" s="200"/>
      <c r="I85" s="668"/>
    </row>
    <row r="86" spans="1:47" ht="24.75" customHeight="1">
      <c r="A86" s="492" t="s">
        <v>532</v>
      </c>
      <c r="B86" s="14" t="s">
        <v>10</v>
      </c>
      <c r="C86" s="193" t="s">
        <v>2</v>
      </c>
      <c r="D86" s="490" t="s">
        <v>1</v>
      </c>
      <c r="E86" s="490" t="s">
        <v>533</v>
      </c>
      <c r="F86" s="490" t="str">
        <f>F46</f>
        <v>Milestone 1 (august  2019)</v>
      </c>
      <c r="G86" s="194" t="str">
        <f>G46</f>
        <v>Milestone 1 (December  2019)</v>
      </c>
      <c r="H86" s="195" t="s">
        <v>23</v>
      </c>
      <c r="I86" s="498" t="s">
        <v>7</v>
      </c>
      <c r="J86" s="43"/>
      <c r="K86" s="43"/>
      <c r="L86" s="43"/>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row>
    <row r="87" spans="1:47" ht="26.25" customHeight="1">
      <c r="A87" s="673" t="s">
        <v>534</v>
      </c>
      <c r="B87" s="673" t="s">
        <v>535</v>
      </c>
      <c r="C87" s="196">
        <v>1</v>
      </c>
      <c r="D87" s="207">
        <v>0</v>
      </c>
      <c r="E87" s="207">
        <v>1</v>
      </c>
      <c r="F87" s="207">
        <f>D87</f>
        <v>0</v>
      </c>
      <c r="G87" s="38">
        <v>0</v>
      </c>
      <c r="H87" s="82">
        <v>1</v>
      </c>
      <c r="I87" s="678" t="s">
        <v>536</v>
      </c>
      <c r="J87" s="43"/>
      <c r="K87" s="43"/>
      <c r="L87" s="43"/>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row>
    <row r="88" spans="1:47" ht="12" customHeight="1">
      <c r="A88" s="673"/>
      <c r="B88" s="673"/>
      <c r="C88" s="196" t="s">
        <v>3</v>
      </c>
      <c r="D88" s="503"/>
      <c r="E88" s="207"/>
      <c r="F88" s="207"/>
      <c r="G88" s="171"/>
      <c r="H88" s="200"/>
      <c r="I88" s="679"/>
      <c r="J88" s="43"/>
      <c r="K88" s="43"/>
      <c r="L88" s="43"/>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row>
    <row r="89" spans="1:47" ht="12" customHeight="1">
      <c r="A89" s="673"/>
      <c r="B89" s="673"/>
      <c r="C89" s="501"/>
      <c r="D89" s="490" t="s">
        <v>4</v>
      </c>
      <c r="E89" s="490"/>
      <c r="F89" s="490"/>
      <c r="G89" s="490"/>
      <c r="H89" s="195"/>
      <c r="I89" s="679"/>
      <c r="J89" s="43"/>
      <c r="K89" s="43"/>
      <c r="L89" s="43"/>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row>
    <row r="90" spans="1:47" ht="21.75" customHeight="1">
      <c r="A90" s="673"/>
      <c r="B90" s="673"/>
      <c r="C90" s="504"/>
      <c r="D90" s="672" t="s">
        <v>537</v>
      </c>
      <c r="E90" s="672"/>
      <c r="F90" s="672"/>
      <c r="G90" s="672"/>
      <c r="H90" s="208"/>
      <c r="I90" s="679"/>
      <c r="J90" s="43"/>
      <c r="K90" s="43"/>
      <c r="L90" s="43"/>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row>
    <row r="91" spans="1:47" ht="15" customHeight="1">
      <c r="A91" s="673"/>
      <c r="B91" s="14" t="s">
        <v>11</v>
      </c>
      <c r="C91" s="193" t="s">
        <v>2</v>
      </c>
      <c r="D91" s="490" t="s">
        <v>1</v>
      </c>
      <c r="E91" s="490" t="s">
        <v>538</v>
      </c>
      <c r="F91" s="490" t="s">
        <v>164</v>
      </c>
      <c r="G91" s="194" t="s">
        <v>73</v>
      </c>
      <c r="H91" s="195" t="s">
        <v>23</v>
      </c>
      <c r="I91" s="680"/>
      <c r="J91" s="43"/>
      <c r="K91" s="43"/>
      <c r="L91" s="43"/>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5"/>
    </row>
    <row r="92" spans="1:47" ht="25.9" customHeight="1">
      <c r="A92" s="673"/>
      <c r="B92" s="673" t="s">
        <v>539</v>
      </c>
      <c r="C92" s="196" t="s">
        <v>540</v>
      </c>
      <c r="D92" s="207">
        <v>0</v>
      </c>
      <c r="E92" s="505" t="s">
        <v>541</v>
      </c>
      <c r="F92" s="505" t="s">
        <v>541</v>
      </c>
      <c r="G92" s="171" t="s">
        <v>541</v>
      </c>
      <c r="H92" s="167" t="s">
        <v>542</v>
      </c>
      <c r="I92" s="611" t="s">
        <v>230</v>
      </c>
    </row>
    <row r="93" spans="1:47" ht="12" customHeight="1">
      <c r="A93" s="673"/>
      <c r="B93" s="673"/>
      <c r="C93" s="196" t="s">
        <v>3</v>
      </c>
      <c r="D93" s="197"/>
      <c r="E93" s="489"/>
      <c r="F93" s="489"/>
      <c r="G93" s="81"/>
      <c r="H93" s="200"/>
      <c r="I93" s="612"/>
    </row>
    <row r="94" spans="1:47" ht="12" customHeight="1">
      <c r="A94" s="673"/>
      <c r="B94" s="673"/>
      <c r="C94" s="501"/>
      <c r="D94" s="490" t="s">
        <v>4</v>
      </c>
      <c r="E94" s="490"/>
      <c r="F94" s="490"/>
      <c r="G94" s="490"/>
      <c r="H94" s="201"/>
      <c r="I94" s="612"/>
    </row>
    <row r="95" spans="1:47" ht="12.75" customHeight="1">
      <c r="A95" s="673"/>
      <c r="B95" s="673"/>
      <c r="C95" s="199"/>
      <c r="D95" s="489" t="s">
        <v>537</v>
      </c>
      <c r="E95" s="489"/>
      <c r="F95" s="489"/>
      <c r="G95" s="81"/>
      <c r="H95" s="210"/>
      <c r="I95" s="613"/>
    </row>
    <row r="96" spans="1:47" s="7" customFormat="1" ht="14.25" customHeight="1">
      <c r="A96" s="506"/>
      <c r="B96" s="507"/>
      <c r="C96" s="508"/>
      <c r="D96" s="509"/>
      <c r="E96" s="508"/>
      <c r="F96" s="509"/>
      <c r="G96" s="510"/>
      <c r="H96" s="510"/>
      <c r="I96" s="510"/>
      <c r="J96" s="511"/>
      <c r="K96" s="511"/>
      <c r="L96" s="511"/>
      <c r="M96" s="512"/>
      <c r="N96" s="512"/>
      <c r="O96" s="512"/>
      <c r="P96" s="512"/>
      <c r="Q96" s="512"/>
      <c r="R96" s="512"/>
      <c r="S96" s="512"/>
      <c r="T96" s="512"/>
      <c r="U96" s="512"/>
      <c r="V96" s="512"/>
      <c r="W96" s="512"/>
      <c r="X96" s="512"/>
      <c r="Y96" s="512"/>
      <c r="Z96" s="512"/>
      <c r="AA96" s="512"/>
      <c r="AB96" s="512"/>
      <c r="AC96" s="512"/>
      <c r="AD96" s="512"/>
      <c r="AE96" s="512"/>
      <c r="AF96" s="512"/>
      <c r="AG96" s="512"/>
      <c r="AH96" s="512"/>
      <c r="AI96" s="512"/>
      <c r="AJ96" s="512"/>
      <c r="AK96" s="512"/>
      <c r="AL96" s="512"/>
      <c r="AM96" s="512"/>
      <c r="AN96" s="512"/>
      <c r="AO96" s="512"/>
      <c r="AP96" s="512"/>
      <c r="AQ96" s="512"/>
      <c r="AR96" s="512"/>
      <c r="AS96" s="512"/>
      <c r="AT96" s="512"/>
      <c r="AU96" s="512"/>
    </row>
    <row r="97" spans="1:47">
      <c r="A97" s="492" t="s">
        <v>543</v>
      </c>
      <c r="B97" s="513" t="s">
        <v>67</v>
      </c>
      <c r="C97" s="193" t="s">
        <v>2</v>
      </c>
      <c r="D97" s="490" t="s">
        <v>1</v>
      </c>
      <c r="E97" s="490" t="s">
        <v>538</v>
      </c>
      <c r="F97" s="490" t="s">
        <v>544</v>
      </c>
      <c r="G97" s="194" t="s">
        <v>41</v>
      </c>
      <c r="H97" s="195" t="s">
        <v>23</v>
      </c>
      <c r="I97" s="514" t="s">
        <v>5</v>
      </c>
    </row>
    <row r="98" spans="1:47" ht="26.25" customHeight="1">
      <c r="A98" s="661" t="s">
        <v>545</v>
      </c>
      <c r="B98" s="663" t="s">
        <v>546</v>
      </c>
      <c r="C98" s="219">
        <v>4</v>
      </c>
      <c r="D98" s="515">
        <v>0</v>
      </c>
      <c r="E98" s="516">
        <v>1</v>
      </c>
      <c r="F98" s="516">
        <v>3</v>
      </c>
      <c r="G98" s="517">
        <v>0</v>
      </c>
      <c r="H98" s="516">
        <v>4</v>
      </c>
      <c r="I98" s="664" t="s">
        <v>547</v>
      </c>
      <c r="J98" s="215"/>
      <c r="K98" s="216"/>
    </row>
    <row r="99" spans="1:47" ht="12" customHeight="1">
      <c r="A99" s="662"/>
      <c r="B99" s="663"/>
      <c r="C99" s="219" t="s">
        <v>3</v>
      </c>
      <c r="D99" s="518"/>
      <c r="E99" s="519"/>
      <c r="F99" s="519"/>
      <c r="G99" s="519"/>
      <c r="H99" s="519"/>
      <c r="I99" s="664"/>
      <c r="J99" s="215"/>
      <c r="K99" s="216"/>
    </row>
    <row r="100" spans="1:47" ht="12" customHeight="1">
      <c r="A100" s="662"/>
      <c r="B100" s="663"/>
      <c r="C100" s="520"/>
      <c r="D100" s="521" t="s">
        <v>4</v>
      </c>
      <c r="E100" s="522"/>
      <c r="F100" s="522"/>
      <c r="G100" s="522"/>
      <c r="H100" s="523"/>
      <c r="I100" s="498" t="s">
        <v>8</v>
      </c>
      <c r="J100" s="215"/>
      <c r="K100" s="217"/>
    </row>
    <row r="101" spans="1:47" ht="15.75" customHeight="1">
      <c r="A101" s="662"/>
      <c r="B101" s="663"/>
      <c r="C101" s="524"/>
      <c r="D101" s="525" t="s">
        <v>548</v>
      </c>
      <c r="E101" s="526"/>
      <c r="F101" s="526"/>
      <c r="G101" s="526"/>
      <c r="H101" s="527"/>
      <c r="I101" s="502"/>
      <c r="K101" s="216"/>
    </row>
    <row r="102" spans="1:47" ht="12.75" customHeight="1">
      <c r="A102" s="662"/>
      <c r="B102" s="513" t="s">
        <v>66</v>
      </c>
      <c r="C102" s="193" t="s">
        <v>2</v>
      </c>
      <c r="D102" s="528" t="s">
        <v>1</v>
      </c>
      <c r="E102" s="529" t="s">
        <v>538</v>
      </c>
      <c r="F102" s="529" t="s">
        <v>40</v>
      </c>
      <c r="G102" s="529" t="s">
        <v>41</v>
      </c>
      <c r="H102" s="530" t="s">
        <v>23</v>
      </c>
      <c r="I102" s="514" t="s">
        <v>5</v>
      </c>
      <c r="K102" s="215"/>
    </row>
    <row r="103" spans="1:47" ht="28.15" customHeight="1">
      <c r="A103" s="662"/>
      <c r="B103" s="665" t="s">
        <v>549</v>
      </c>
      <c r="C103" s="219">
        <v>120</v>
      </c>
      <c r="D103" s="531">
        <v>0</v>
      </c>
      <c r="E103" s="532">
        <v>0</v>
      </c>
      <c r="F103" s="533">
        <v>60</v>
      </c>
      <c r="G103" s="534">
        <v>60</v>
      </c>
      <c r="H103" s="535">
        <v>120</v>
      </c>
      <c r="I103" s="536" t="s">
        <v>550</v>
      </c>
    </row>
    <row r="104" spans="1:47" ht="12" customHeight="1">
      <c r="A104" s="662"/>
      <c r="B104" s="666"/>
      <c r="C104" s="219" t="s">
        <v>3</v>
      </c>
      <c r="D104" s="537"/>
      <c r="E104" s="538"/>
      <c r="F104" s="538"/>
      <c r="G104" s="538"/>
      <c r="H104" s="538"/>
      <c r="I104" s="504"/>
    </row>
    <row r="105" spans="1:47" ht="12" customHeight="1">
      <c r="A105" s="662"/>
      <c r="B105" s="666"/>
      <c r="C105" s="520"/>
      <c r="D105" s="538" t="s">
        <v>4</v>
      </c>
      <c r="E105" s="538"/>
      <c r="F105" s="538"/>
      <c r="G105" s="538"/>
      <c r="H105" s="538"/>
      <c r="I105" s="504"/>
    </row>
    <row r="106" spans="1:47" ht="12.75" customHeight="1">
      <c r="A106" s="662"/>
      <c r="B106" s="667"/>
      <c r="C106" s="219"/>
      <c r="D106" s="539" t="s">
        <v>551</v>
      </c>
      <c r="E106" s="540"/>
      <c r="F106" s="540"/>
      <c r="G106" s="540"/>
      <c r="H106" s="540"/>
      <c r="I106" s="541"/>
    </row>
    <row r="107" spans="1:47" ht="23.25" customHeight="1">
      <c r="A107" s="662"/>
      <c r="B107" s="513" t="s">
        <v>65</v>
      </c>
      <c r="C107" s="219" t="s">
        <v>2</v>
      </c>
      <c r="D107" s="542" t="s">
        <v>1</v>
      </c>
      <c r="E107" s="543" t="s">
        <v>552</v>
      </c>
      <c r="F107" s="543" t="s">
        <v>40</v>
      </c>
      <c r="G107" s="543" t="s">
        <v>41</v>
      </c>
      <c r="H107" s="543" t="s">
        <v>23</v>
      </c>
      <c r="I107" s="544" t="s">
        <v>5</v>
      </c>
    </row>
    <row r="108" spans="1:47" ht="24.6" customHeight="1">
      <c r="A108" s="662"/>
      <c r="B108" s="665" t="s">
        <v>553</v>
      </c>
      <c r="C108" s="219">
        <v>1</v>
      </c>
      <c r="D108" s="539">
        <v>0</v>
      </c>
      <c r="E108" s="540">
        <v>0</v>
      </c>
      <c r="F108" s="540">
        <v>0</v>
      </c>
      <c r="G108" s="540">
        <v>1</v>
      </c>
      <c r="H108" s="540">
        <v>1</v>
      </c>
      <c r="I108" s="545" t="s">
        <v>554</v>
      </c>
    </row>
    <row r="109" spans="1:47">
      <c r="A109" s="662"/>
      <c r="B109" s="666"/>
      <c r="C109" s="219" t="s">
        <v>3</v>
      </c>
      <c r="D109" s="546"/>
      <c r="E109" s="547"/>
      <c r="F109" s="547"/>
      <c r="G109" s="547"/>
      <c r="H109" s="547"/>
      <c r="I109" s="541"/>
    </row>
    <row r="110" spans="1:47">
      <c r="A110" s="662"/>
      <c r="B110" s="666"/>
      <c r="C110" s="520"/>
      <c r="D110" s="548" t="s">
        <v>4</v>
      </c>
      <c r="E110" s="549"/>
      <c r="F110" s="549"/>
      <c r="G110" s="549"/>
      <c r="H110" s="549"/>
      <c r="I110" s="541"/>
    </row>
    <row r="111" spans="1:47">
      <c r="A111" s="662"/>
      <c r="B111" s="667"/>
      <c r="C111" s="501"/>
      <c r="D111" s="501"/>
      <c r="E111" s="501"/>
      <c r="F111" s="501"/>
      <c r="G111" s="502"/>
      <c r="H111" s="550"/>
      <c r="I111" s="502"/>
    </row>
    <row r="112" spans="1:47" s="6" customFormat="1">
      <c r="A112" s="492" t="s">
        <v>96</v>
      </c>
      <c r="B112" s="513" t="s">
        <v>62</v>
      </c>
      <c r="C112" s="193" t="s">
        <v>2</v>
      </c>
      <c r="D112" s="490" t="s">
        <v>1</v>
      </c>
      <c r="E112" s="490" t="s">
        <v>538</v>
      </c>
      <c r="F112" s="490" t="s">
        <v>544</v>
      </c>
      <c r="G112" s="194" t="s">
        <v>41</v>
      </c>
      <c r="H112" s="195" t="s">
        <v>23</v>
      </c>
      <c r="I112" s="514" t="s">
        <v>5</v>
      </c>
      <c r="J112" s="218"/>
      <c r="K112" s="218"/>
      <c r="L112" s="218"/>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row>
    <row r="113" spans="1:51" s="6" customFormat="1" ht="19.5" customHeight="1">
      <c r="A113" s="661" t="s">
        <v>555</v>
      </c>
      <c r="B113" s="663" t="s">
        <v>556</v>
      </c>
      <c r="C113" s="219">
        <v>36</v>
      </c>
      <c r="D113" s="515">
        <v>0</v>
      </c>
      <c r="E113" s="516">
        <v>12</v>
      </c>
      <c r="F113" s="516">
        <v>24</v>
      </c>
      <c r="G113" s="517">
        <v>0</v>
      </c>
      <c r="H113" s="516">
        <v>36</v>
      </c>
      <c r="I113" s="664" t="s">
        <v>557</v>
      </c>
      <c r="J113" s="222"/>
      <c r="K113" s="218"/>
      <c r="L113" s="218"/>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row>
    <row r="114" spans="1:51" s="6" customFormat="1" ht="12" customHeight="1">
      <c r="A114" s="662"/>
      <c r="B114" s="663"/>
      <c r="C114" s="219" t="s">
        <v>3</v>
      </c>
      <c r="D114" s="518"/>
      <c r="E114" s="519"/>
      <c r="F114" s="519"/>
      <c r="G114" s="519"/>
      <c r="H114" s="519"/>
      <c r="I114" s="664"/>
      <c r="J114" s="136"/>
      <c r="K114" s="218"/>
      <c r="L114" s="218"/>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row>
    <row r="115" spans="1:51" s="6" customFormat="1" ht="14.25" customHeight="1">
      <c r="A115" s="662"/>
      <c r="B115" s="663"/>
      <c r="C115" s="520"/>
      <c r="D115" s="521" t="s">
        <v>4</v>
      </c>
      <c r="E115" s="522"/>
      <c r="F115" s="522"/>
      <c r="G115" s="522"/>
      <c r="H115" s="523"/>
      <c r="I115" s="498" t="s">
        <v>8</v>
      </c>
      <c r="J115" s="136"/>
      <c r="K115" s="218"/>
      <c r="L115" s="218"/>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row>
    <row r="116" spans="1:51" s="6" customFormat="1" ht="21" customHeight="1">
      <c r="A116" s="662"/>
      <c r="B116" s="663"/>
      <c r="C116" s="524"/>
      <c r="D116" s="525" t="s">
        <v>558</v>
      </c>
      <c r="E116" s="526"/>
      <c r="F116" s="526"/>
      <c r="G116" s="526"/>
      <c r="H116" s="527"/>
      <c r="I116" s="502"/>
      <c r="J116" s="136"/>
      <c r="K116" s="218"/>
      <c r="L116" s="218"/>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row>
    <row r="117" spans="1:51" ht="15.75">
      <c r="A117" s="662"/>
      <c r="B117" s="513" t="s">
        <v>29</v>
      </c>
      <c r="C117" s="193" t="s">
        <v>2</v>
      </c>
      <c r="D117" s="528" t="s">
        <v>1</v>
      </c>
      <c r="E117" s="529" t="s">
        <v>538</v>
      </c>
      <c r="F117" s="529" t="s">
        <v>40</v>
      </c>
      <c r="G117" s="529" t="s">
        <v>41</v>
      </c>
      <c r="H117" s="530" t="s">
        <v>23</v>
      </c>
      <c r="I117" s="514" t="s">
        <v>5</v>
      </c>
    </row>
    <row r="118" spans="1:51" ht="26.25">
      <c r="A118" s="662"/>
      <c r="B118" s="665" t="s">
        <v>559</v>
      </c>
      <c r="C118" s="219">
        <v>30</v>
      </c>
      <c r="D118" s="531">
        <v>0</v>
      </c>
      <c r="E118" s="532">
        <v>10</v>
      </c>
      <c r="F118" s="533">
        <v>20</v>
      </c>
      <c r="G118" s="534">
        <v>0</v>
      </c>
      <c r="H118" s="535">
        <v>30</v>
      </c>
      <c r="I118" s="536" t="s">
        <v>560</v>
      </c>
    </row>
    <row r="119" spans="1:51" ht="15">
      <c r="A119" s="662"/>
      <c r="B119" s="666"/>
      <c r="C119" s="219" t="s">
        <v>3</v>
      </c>
      <c r="D119" s="537"/>
      <c r="E119" s="538"/>
      <c r="F119" s="538"/>
      <c r="G119" s="538"/>
      <c r="H119" s="538"/>
      <c r="I119" s="504"/>
    </row>
    <row r="120" spans="1:51" ht="15">
      <c r="A120" s="662"/>
      <c r="B120" s="666"/>
      <c r="C120" s="520"/>
      <c r="D120" s="551" t="s">
        <v>4</v>
      </c>
      <c r="E120" s="551"/>
      <c r="F120" s="551"/>
      <c r="G120" s="551"/>
      <c r="H120" s="551"/>
      <c r="I120" s="504"/>
    </row>
    <row r="121" spans="1:51" ht="15">
      <c r="A121" s="662"/>
      <c r="B121" s="667"/>
      <c r="C121" s="219"/>
      <c r="D121" s="539" t="s">
        <v>558</v>
      </c>
      <c r="E121" s="540"/>
      <c r="F121" s="540"/>
      <c r="G121" s="540"/>
      <c r="H121" s="540"/>
      <c r="I121" s="541"/>
    </row>
    <row r="122" spans="1:51" ht="15">
      <c r="A122" s="662"/>
      <c r="B122" s="513" t="s">
        <v>30</v>
      </c>
      <c r="C122" s="219" t="s">
        <v>2</v>
      </c>
      <c r="D122" s="542" t="s">
        <v>1</v>
      </c>
      <c r="E122" s="543" t="s">
        <v>561</v>
      </c>
      <c r="F122" s="543" t="s">
        <v>40</v>
      </c>
      <c r="G122" s="543" t="s">
        <v>41</v>
      </c>
      <c r="H122" s="543" t="s">
        <v>23</v>
      </c>
      <c r="I122" s="544" t="s">
        <v>5</v>
      </c>
    </row>
    <row r="123" spans="1:51" ht="26.45" customHeight="1">
      <c r="A123" s="662"/>
      <c r="B123" s="665" t="s">
        <v>562</v>
      </c>
      <c r="C123" s="219">
        <v>30</v>
      </c>
      <c r="D123" s="539">
        <v>0</v>
      </c>
      <c r="E123" s="540">
        <v>10</v>
      </c>
      <c r="F123" s="540">
        <v>20</v>
      </c>
      <c r="G123" s="540">
        <v>0</v>
      </c>
      <c r="H123" s="540">
        <v>30</v>
      </c>
      <c r="I123" s="541"/>
    </row>
    <row r="124" spans="1:51">
      <c r="A124" s="662"/>
      <c r="B124" s="666"/>
      <c r="C124" s="219" t="s">
        <v>3</v>
      </c>
      <c r="D124" s="552"/>
      <c r="E124" s="547"/>
      <c r="F124" s="547"/>
      <c r="G124" s="547"/>
      <c r="H124" s="547"/>
      <c r="I124" s="541"/>
    </row>
    <row r="125" spans="1:51">
      <c r="A125" s="662"/>
      <c r="B125" s="666"/>
      <c r="C125" s="520"/>
      <c r="D125" s="548" t="s">
        <v>4</v>
      </c>
      <c r="E125" s="549"/>
      <c r="F125" s="549"/>
      <c r="G125" s="549"/>
      <c r="H125" s="549"/>
      <c r="I125" s="541"/>
    </row>
    <row r="126" spans="1:51" s="178" customFormat="1" ht="15.75" customHeight="1">
      <c r="A126" s="668"/>
      <c r="B126" s="667"/>
      <c r="C126" s="501"/>
      <c r="D126" s="501" t="s">
        <v>558</v>
      </c>
      <c r="E126" s="501"/>
      <c r="F126" s="501"/>
      <c r="G126" s="502"/>
      <c r="H126" s="550"/>
      <c r="I126" s="502"/>
      <c r="J126" s="136"/>
      <c r="K126" s="136"/>
      <c r="L126" s="136"/>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row>
    <row r="127" spans="1:51" ht="12" customHeight="1">
      <c r="H127" s="43"/>
      <c r="I127" s="136"/>
      <c r="AU127" s="165"/>
    </row>
    <row r="128" spans="1:51" s="13" customFormat="1">
      <c r="A128" s="43"/>
      <c r="B128" s="61"/>
      <c r="C128" s="61"/>
      <c r="D128" s="61"/>
      <c r="E128" s="61"/>
      <c r="F128" s="61"/>
      <c r="G128" s="33"/>
      <c r="H128" s="34"/>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row>
    <row r="129" spans="1:52" s="13" customFormat="1" ht="14.25">
      <c r="A129" s="13" t="s">
        <v>223</v>
      </c>
      <c r="C129" s="61"/>
      <c r="D129" s="61"/>
      <c r="E129" s="61"/>
      <c r="F129" s="61"/>
      <c r="G129" s="33"/>
      <c r="H129" s="34"/>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row>
    <row r="130" spans="1:52" s="13" customFormat="1">
      <c r="A130" s="79" t="s">
        <v>195</v>
      </c>
      <c r="C130" s="61"/>
      <c r="D130" s="61"/>
      <c r="E130" s="61"/>
      <c r="F130" s="61"/>
      <c r="G130" s="33"/>
      <c r="H130" s="34"/>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row>
    <row r="131" spans="1:52" s="13" customFormat="1">
      <c r="B131" s="13" t="s">
        <v>184</v>
      </c>
      <c r="C131" s="61" t="s">
        <v>185</v>
      </c>
      <c r="D131" s="61" t="s">
        <v>186</v>
      </c>
      <c r="E131" s="61"/>
      <c r="F131" s="61"/>
      <c r="G131" s="33"/>
      <c r="H131" s="34"/>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row>
    <row r="132" spans="1:52" s="13" customFormat="1">
      <c r="A132" s="80" t="s">
        <v>196</v>
      </c>
      <c r="B132" s="13" t="s">
        <v>199</v>
      </c>
      <c r="C132" s="13" t="s">
        <v>201</v>
      </c>
      <c r="D132" s="13" t="s">
        <v>204</v>
      </c>
      <c r="E132" s="61"/>
      <c r="F132" s="61"/>
      <c r="G132" s="33"/>
      <c r="H132" s="34"/>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row>
    <row r="133" spans="1:52" s="13" customFormat="1">
      <c r="A133" s="80" t="s">
        <v>197</v>
      </c>
      <c r="B133" s="13" t="s">
        <v>198</v>
      </c>
      <c r="C133" s="13" t="s">
        <v>202</v>
      </c>
      <c r="D133" s="13" t="s">
        <v>205</v>
      </c>
      <c r="E133" s="61"/>
      <c r="F133" s="61"/>
      <c r="G133" s="33"/>
      <c r="H133" s="34"/>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row>
    <row r="134" spans="1:52" s="13" customFormat="1">
      <c r="A134" s="80" t="s">
        <v>207</v>
      </c>
      <c r="B134" s="13" t="s">
        <v>200</v>
      </c>
      <c r="C134" s="13" t="s">
        <v>203</v>
      </c>
      <c r="D134" s="13" t="s">
        <v>206</v>
      </c>
      <c r="E134" s="61"/>
      <c r="F134" s="61"/>
      <c r="G134" s="33"/>
      <c r="H134" s="34"/>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row>
    <row r="135" spans="1:52" s="13" customFormat="1">
      <c r="A135" s="13" t="s">
        <v>208</v>
      </c>
      <c r="C135" s="61"/>
      <c r="D135" s="61"/>
      <c r="E135" s="61"/>
      <c r="F135" s="61"/>
      <c r="G135" s="33"/>
      <c r="H135" s="34"/>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row>
    <row r="136" spans="1:52" s="13" customFormat="1">
      <c r="A136" s="13" t="s">
        <v>209</v>
      </c>
      <c r="C136" s="61"/>
      <c r="D136" s="61"/>
      <c r="E136" s="61"/>
      <c r="F136" s="61"/>
      <c r="G136" s="33"/>
      <c r="H136" s="34"/>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row>
    <row r="137" spans="1:52" s="13" customFormat="1">
      <c r="C137" s="61"/>
      <c r="D137" s="61"/>
      <c r="E137" s="61"/>
      <c r="F137" s="61"/>
      <c r="G137" s="33"/>
      <c r="H137" s="34"/>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row>
    <row r="138" spans="1:52" s="13" customFormat="1" ht="14.25">
      <c r="A138" s="13" t="s">
        <v>224</v>
      </c>
      <c r="C138" s="61"/>
      <c r="D138" s="61"/>
      <c r="E138" s="61"/>
      <c r="F138" s="61"/>
      <c r="G138" s="33"/>
      <c r="H138" s="34"/>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row>
    <row r="139" spans="1:52" s="13" customFormat="1">
      <c r="A139" s="13" t="s">
        <v>225</v>
      </c>
      <c r="C139" s="61"/>
      <c r="D139" s="61"/>
      <c r="E139" s="61"/>
      <c r="F139" s="61"/>
      <c r="G139" s="33"/>
      <c r="H139" s="34"/>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row>
    <row r="140" spans="1:52" s="13" customFormat="1">
      <c r="A140" s="79" t="s">
        <v>193</v>
      </c>
      <c r="C140" s="61"/>
      <c r="D140" s="61"/>
      <c r="E140" s="61"/>
      <c r="F140" s="61"/>
      <c r="G140" s="33"/>
      <c r="H140" s="34"/>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row>
    <row r="141" spans="1:52" s="13" customFormat="1">
      <c r="B141" s="13" t="s">
        <v>184</v>
      </c>
      <c r="C141" s="61" t="s">
        <v>185</v>
      </c>
      <c r="D141" s="61" t="s">
        <v>186</v>
      </c>
      <c r="E141" s="61"/>
      <c r="F141" s="61"/>
      <c r="G141" s="33"/>
      <c r="H141" s="34"/>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row>
    <row r="142" spans="1:52" s="13" customFormat="1">
      <c r="A142" s="80" t="s">
        <v>182</v>
      </c>
      <c r="B142" s="13" t="s">
        <v>187</v>
      </c>
      <c r="C142" s="13" t="s">
        <v>188</v>
      </c>
      <c r="D142" s="13" t="s">
        <v>189</v>
      </c>
      <c r="E142" s="61"/>
      <c r="F142" s="61"/>
      <c r="G142" s="33"/>
      <c r="H142" s="34"/>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row>
    <row r="143" spans="1:52" s="13" customFormat="1">
      <c r="A143" s="80" t="s">
        <v>183</v>
      </c>
      <c r="B143" s="13" t="s">
        <v>192</v>
      </c>
      <c r="C143" s="13" t="s">
        <v>191</v>
      </c>
      <c r="D143" s="13" t="s">
        <v>190</v>
      </c>
      <c r="E143" s="61"/>
      <c r="F143" s="61"/>
      <c r="G143" s="33"/>
      <c r="H143" s="34"/>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row>
    <row r="144" spans="1:52" s="13" customFormat="1">
      <c r="A144" s="13" t="s">
        <v>563</v>
      </c>
      <c r="C144" s="61"/>
      <c r="D144" s="61"/>
      <c r="E144" s="61"/>
      <c r="F144" s="61"/>
      <c r="G144" s="33"/>
      <c r="H144" s="34"/>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row>
    <row r="145" spans="3:52" s="13" customFormat="1">
      <c r="C145" s="61"/>
      <c r="D145" s="61"/>
      <c r="E145" s="61"/>
      <c r="F145" s="61"/>
      <c r="G145" s="33"/>
      <c r="H145" s="34"/>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row>
  </sheetData>
  <mergeCells count="61">
    <mergeCell ref="B4:I4"/>
    <mergeCell ref="B5:I5"/>
    <mergeCell ref="I6:I26"/>
    <mergeCell ref="A8:A26"/>
    <mergeCell ref="B8:B11"/>
    <mergeCell ref="C9:C10"/>
    <mergeCell ref="D10:G10"/>
    <mergeCell ref="D11:G11"/>
    <mergeCell ref="B13:B16"/>
    <mergeCell ref="C14:C15"/>
    <mergeCell ref="D15:G15"/>
    <mergeCell ref="D16:G16"/>
    <mergeCell ref="B18:B21"/>
    <mergeCell ref="C19:C20"/>
    <mergeCell ref="D20:G20"/>
    <mergeCell ref="D21:G21"/>
    <mergeCell ref="B23:B26"/>
    <mergeCell ref="C24:C25"/>
    <mergeCell ref="D25:G25"/>
    <mergeCell ref="D26:G26"/>
    <mergeCell ref="B28:B31"/>
    <mergeCell ref="I87:I91"/>
    <mergeCell ref="D90:G90"/>
    <mergeCell ref="B92:B95"/>
    <mergeCell ref="I92:I95"/>
    <mergeCell ref="D56:G56"/>
    <mergeCell ref="D60:G60"/>
    <mergeCell ref="B61:B64"/>
    <mergeCell ref="D64:G64"/>
    <mergeCell ref="B66:B69"/>
    <mergeCell ref="B71:B74"/>
    <mergeCell ref="I28:I85"/>
    <mergeCell ref="D31:G31"/>
    <mergeCell ref="B33:B36"/>
    <mergeCell ref="D36:G36"/>
    <mergeCell ref="B38:B41"/>
    <mergeCell ref="D40:G40"/>
    <mergeCell ref="B76:B79"/>
    <mergeCell ref="B81:B84"/>
    <mergeCell ref="D85:G85"/>
    <mergeCell ref="A87:A95"/>
    <mergeCell ref="B87:B90"/>
    <mergeCell ref="A28:A85"/>
    <mergeCell ref="D51:G51"/>
    <mergeCell ref="B52:B55"/>
    <mergeCell ref="D55:G55"/>
    <mergeCell ref="B56:B59"/>
    <mergeCell ref="D41:G41"/>
    <mergeCell ref="B42:B45"/>
    <mergeCell ref="D45:G45"/>
    <mergeCell ref="B47:B50"/>
    <mergeCell ref="A113:A126"/>
    <mergeCell ref="B113:B116"/>
    <mergeCell ref="I113:I114"/>
    <mergeCell ref="B118:B121"/>
    <mergeCell ref="B123:B126"/>
    <mergeCell ref="A98:A111"/>
    <mergeCell ref="B98:B101"/>
    <mergeCell ref="I98:I99"/>
    <mergeCell ref="B103:B106"/>
    <mergeCell ref="B108: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workbookViewId="0"/>
  </sheetViews>
  <sheetFormatPr defaultColWidth="9.140625" defaultRowHeight="12.75"/>
  <cols>
    <col min="1" max="1" width="55.28515625" style="2" customWidth="1"/>
    <col min="2" max="2" width="60.85546875" style="2" customWidth="1"/>
    <col min="3" max="3" width="54.42578125" style="554" customWidth="1"/>
    <col min="4" max="4" width="30" style="554" customWidth="1"/>
    <col min="5" max="33" width="9.140625" style="554"/>
    <col min="34" max="16384" width="9.140625" style="2"/>
  </cols>
  <sheetData>
    <row r="1" spans="1:34" s="380" customFormat="1">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row>
    <row r="2" spans="1:34" s="380" customFormat="1">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row>
    <row r="3" spans="1:34" s="380" customFormat="1">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row>
    <row r="4" spans="1:34" s="380" customFormat="1">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row>
    <row r="5" spans="1:34" s="380" customFormat="1">
      <c r="A5" s="553" t="s">
        <v>564</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row>
    <row r="6" spans="1:34" s="380" customFormat="1" ht="13.5" thickBot="1">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row>
    <row r="7" spans="1:34" ht="25.5" customHeight="1">
      <c r="A7" s="703" t="s">
        <v>565</v>
      </c>
      <c r="B7" s="696"/>
    </row>
    <row r="8" spans="1:34" ht="13.5" thickBot="1">
      <c r="A8" s="704"/>
      <c r="B8" s="697"/>
    </row>
    <row r="9" spans="1:34">
      <c r="A9" s="462" t="s">
        <v>6</v>
      </c>
      <c r="B9" s="463" t="s">
        <v>16</v>
      </c>
    </row>
    <row r="10" spans="1:34" ht="25.5">
      <c r="A10" s="698" t="s">
        <v>534</v>
      </c>
      <c r="B10" s="559" t="s">
        <v>566</v>
      </c>
    </row>
    <row r="11" spans="1:34" s="140" customFormat="1" ht="11.45" customHeight="1">
      <c r="A11" s="699"/>
      <c r="B11" s="465" t="s">
        <v>17</v>
      </c>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8"/>
    </row>
    <row r="12" spans="1:34" ht="28.5" customHeight="1" thickBot="1">
      <c r="A12" s="700"/>
      <c r="B12" s="560" t="s">
        <v>573</v>
      </c>
      <c r="C12" s="555"/>
    </row>
    <row r="13" spans="1:34">
      <c r="A13" s="462" t="s">
        <v>9</v>
      </c>
      <c r="B13" s="463" t="s">
        <v>19</v>
      </c>
    </row>
    <row r="14" spans="1:34">
      <c r="A14" s="698" t="s">
        <v>567</v>
      </c>
      <c r="B14" s="467" t="s">
        <v>574</v>
      </c>
    </row>
    <row r="15" spans="1:34">
      <c r="A15" s="699"/>
      <c r="B15" s="465" t="s">
        <v>20</v>
      </c>
    </row>
    <row r="16" spans="1:34" ht="25.5">
      <c r="A16" s="699"/>
      <c r="B16" s="464" t="s">
        <v>568</v>
      </c>
      <c r="C16" s="556"/>
      <c r="D16" s="557"/>
    </row>
    <row r="17" spans="1:2">
      <c r="A17" s="699"/>
      <c r="B17" s="465" t="s">
        <v>21</v>
      </c>
    </row>
    <row r="18" spans="1:2" ht="25.5" customHeight="1">
      <c r="A18" s="699"/>
      <c r="B18" s="467" t="s">
        <v>583</v>
      </c>
    </row>
    <row r="19" spans="1:2">
      <c r="A19" s="699"/>
      <c r="B19" s="465" t="s">
        <v>22</v>
      </c>
    </row>
    <row r="20" spans="1:2" ht="25.5">
      <c r="A20" s="699"/>
      <c r="B20" s="467" t="s">
        <v>572</v>
      </c>
    </row>
    <row r="21" spans="1:2">
      <c r="A21" s="699"/>
      <c r="B21" s="465" t="s">
        <v>84</v>
      </c>
    </row>
    <row r="22" spans="1:2" ht="25.5">
      <c r="A22" s="699"/>
      <c r="B22" s="464" t="s">
        <v>569</v>
      </c>
    </row>
    <row r="23" spans="1:2">
      <c r="A23" s="699"/>
      <c r="B23" s="465" t="s">
        <v>84</v>
      </c>
    </row>
    <row r="24" spans="1:2" ht="25.5">
      <c r="A24" s="699"/>
      <c r="B24" s="464" t="s">
        <v>575</v>
      </c>
    </row>
    <row r="25" spans="1:2">
      <c r="A25" s="699"/>
      <c r="B25" s="465" t="s">
        <v>83</v>
      </c>
    </row>
    <row r="26" spans="1:2" ht="25.5">
      <c r="A26" s="699"/>
      <c r="B26" s="464" t="s">
        <v>577</v>
      </c>
    </row>
    <row r="27" spans="1:2">
      <c r="A27" s="699"/>
      <c r="B27" s="465" t="s">
        <v>82</v>
      </c>
    </row>
    <row r="28" spans="1:2" ht="25.5">
      <c r="A28" s="699"/>
      <c r="B28" s="561" t="s">
        <v>578</v>
      </c>
    </row>
    <row r="29" spans="1:2">
      <c r="A29" s="699"/>
      <c r="B29" s="465" t="s">
        <v>81</v>
      </c>
    </row>
    <row r="30" spans="1:2" ht="26.25" thickBot="1">
      <c r="A30" s="700"/>
      <c r="B30" s="466" t="s">
        <v>576</v>
      </c>
    </row>
    <row r="31" spans="1:2">
      <c r="A31" s="562" t="s">
        <v>14</v>
      </c>
      <c r="B31" s="463" t="s">
        <v>26</v>
      </c>
    </row>
    <row r="32" spans="1:2" ht="26.45" customHeight="1">
      <c r="A32" s="701" t="s">
        <v>570</v>
      </c>
      <c r="B32" s="563" t="s">
        <v>579</v>
      </c>
    </row>
    <row r="33" spans="1:33">
      <c r="A33" s="701"/>
      <c r="B33" s="564" t="s">
        <v>25</v>
      </c>
    </row>
    <row r="34" spans="1:33" ht="25.5">
      <c r="A34" s="701"/>
      <c r="B34" s="563" t="s">
        <v>580</v>
      </c>
    </row>
    <row r="35" spans="1:33">
      <c r="A35" s="701"/>
      <c r="B35" s="564" t="s">
        <v>27</v>
      </c>
    </row>
    <row r="36" spans="1:33" ht="25.5" customHeight="1">
      <c r="A36" s="701"/>
      <c r="B36" s="563" t="s">
        <v>581</v>
      </c>
    </row>
    <row r="37" spans="1:33" ht="13.5" customHeight="1">
      <c r="A37" s="701"/>
      <c r="B37" s="564" t="s">
        <v>28</v>
      </c>
    </row>
    <row r="38" spans="1:33" ht="26.25" thickBot="1">
      <c r="A38" s="702"/>
      <c r="B38" s="565" t="s">
        <v>582</v>
      </c>
    </row>
    <row r="39" spans="1:33" s="380" customFormat="1">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row>
    <row r="40" spans="1:33" s="380" customFormat="1">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row>
    <row r="41" spans="1:33" s="380" customFormat="1">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row>
    <row r="42" spans="1:33" s="380" customFormat="1">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row>
    <row r="43" spans="1:33" s="380" customFormat="1">
      <c r="C43" s="554"/>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row>
    <row r="44" spans="1:33" s="380" customFormat="1">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row>
    <row r="45" spans="1:33" s="380" customFormat="1">
      <c r="C45" s="554"/>
      <c r="D45" s="554"/>
      <c r="E45" s="554"/>
      <c r="F45" s="554"/>
      <c r="G45" s="554"/>
      <c r="H45" s="554"/>
      <c r="I45" s="554"/>
      <c r="J45" s="554"/>
      <c r="K45" s="554"/>
      <c r="L45" s="554"/>
      <c r="M45" s="554"/>
      <c r="N45" s="554"/>
      <c r="O45" s="554"/>
      <c r="P45" s="554"/>
      <c r="Q45" s="554"/>
      <c r="R45" s="554"/>
      <c r="S45" s="554"/>
      <c r="T45" s="554"/>
      <c r="U45" s="554"/>
      <c r="V45" s="554"/>
      <c r="W45" s="554"/>
      <c r="X45" s="554"/>
      <c r="Y45" s="554"/>
      <c r="Z45" s="554"/>
      <c r="AA45" s="554"/>
      <c r="AB45" s="554"/>
      <c r="AC45" s="554"/>
      <c r="AD45" s="554"/>
      <c r="AE45" s="554"/>
      <c r="AF45" s="554"/>
      <c r="AG45" s="554"/>
    </row>
    <row r="46" spans="1:33" s="380" customFormat="1">
      <c r="C46" s="554"/>
      <c r="D46" s="554"/>
      <c r="E46" s="554"/>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row>
    <row r="47" spans="1:33" s="380" customFormat="1">
      <c r="C47" s="554"/>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row>
    <row r="48" spans="1:33" s="380" customFormat="1">
      <c r="C48" s="554"/>
      <c r="D48" s="554"/>
      <c r="E48" s="554"/>
      <c r="F48" s="554"/>
      <c r="G48" s="554"/>
      <c r="H48" s="554"/>
      <c r="I48" s="554"/>
      <c r="J48" s="554"/>
      <c r="K48" s="554"/>
      <c r="L48" s="554"/>
      <c r="M48" s="554"/>
      <c r="N48" s="554"/>
      <c r="O48" s="554"/>
      <c r="P48" s="554"/>
      <c r="Q48" s="554"/>
      <c r="R48" s="554"/>
      <c r="S48" s="554"/>
      <c r="T48" s="554"/>
      <c r="U48" s="554"/>
      <c r="V48" s="554"/>
      <c r="W48" s="554"/>
      <c r="X48" s="554"/>
      <c r="Y48" s="554"/>
      <c r="Z48" s="554"/>
      <c r="AA48" s="554"/>
      <c r="AB48" s="554"/>
      <c r="AC48" s="554"/>
      <c r="AD48" s="554"/>
      <c r="AE48" s="554"/>
      <c r="AF48" s="554"/>
      <c r="AG48" s="554"/>
    </row>
  </sheetData>
  <mergeCells count="5">
    <mergeCell ref="B7:B8"/>
    <mergeCell ref="A10:A12"/>
    <mergeCell ref="A14:A30"/>
    <mergeCell ref="A32:A38"/>
    <mergeCell ref="A7:A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27"/>
  <sheetViews>
    <sheetView zoomScaleNormal="100" zoomScaleSheetLayoutView="80" workbookViewId="0"/>
  </sheetViews>
  <sheetFormatPr defaultColWidth="8.42578125" defaultRowHeight="12.75"/>
  <cols>
    <col min="1" max="1" width="34.7109375" style="43" customWidth="1"/>
    <col min="2" max="2" width="38.140625" style="61" customWidth="1"/>
    <col min="3" max="3" width="16.42578125" style="61" customWidth="1"/>
    <col min="4" max="4" width="16.85546875" style="61" customWidth="1"/>
    <col min="5" max="5" width="21.140625" style="61" customWidth="1"/>
    <col min="6" max="6" width="24.28515625" style="61" customWidth="1"/>
    <col min="7" max="7" width="27.140625" style="33" customWidth="1"/>
    <col min="8" max="8" width="24.7109375" style="34" customWidth="1"/>
    <col min="9" max="9" width="85" style="13" customWidth="1"/>
    <col min="10" max="10" width="15.85546875" style="12" customWidth="1"/>
    <col min="11" max="11" width="10.7109375" style="12" customWidth="1"/>
    <col min="12" max="47" width="8.42578125" style="12"/>
    <col min="48" max="16384" width="8.42578125" style="13"/>
  </cols>
  <sheetData>
    <row r="1" spans="1:51" s="350" customFormat="1">
      <c r="A1" s="351"/>
      <c r="B1" s="352"/>
      <c r="C1" s="352"/>
      <c r="D1" s="352"/>
      <c r="E1" s="352"/>
      <c r="F1" s="352"/>
      <c r="G1" s="352"/>
      <c r="H1" s="353"/>
    </row>
    <row r="2" spans="1:51" s="350" customFormat="1">
      <c r="A2" s="351"/>
      <c r="B2" s="352"/>
      <c r="C2" s="352"/>
      <c r="D2" s="352"/>
      <c r="E2" s="352"/>
      <c r="F2" s="352"/>
      <c r="G2" s="352"/>
      <c r="H2" s="353"/>
    </row>
    <row r="3" spans="1:51" s="350" customFormat="1">
      <c r="A3" s="351"/>
      <c r="B3" s="352"/>
      <c r="C3" s="352"/>
      <c r="D3" s="352"/>
      <c r="E3" s="352"/>
      <c r="F3" s="352"/>
      <c r="G3" s="352"/>
      <c r="H3" s="353"/>
    </row>
    <row r="4" spans="1:51" s="350" customFormat="1" ht="13.5" thickBot="1">
      <c r="A4" s="351"/>
      <c r="B4" s="352"/>
      <c r="C4" s="352"/>
      <c r="D4" s="352"/>
      <c r="E4" s="352"/>
      <c r="F4" s="352"/>
      <c r="G4" s="352"/>
      <c r="H4" s="353"/>
    </row>
    <row r="5" spans="1:51" ht="25.5" customHeight="1">
      <c r="A5" s="364"/>
      <c r="B5" s="705" t="s">
        <v>435</v>
      </c>
      <c r="C5" s="705"/>
      <c r="D5" s="705"/>
      <c r="E5" s="705"/>
      <c r="F5" s="705"/>
      <c r="G5" s="705"/>
      <c r="H5" s="705"/>
      <c r="I5" s="706"/>
    </row>
    <row r="6" spans="1:51" ht="17.25" customHeight="1">
      <c r="A6" s="365"/>
      <c r="B6" s="707"/>
      <c r="C6" s="707"/>
      <c r="D6" s="707"/>
      <c r="E6" s="707"/>
      <c r="F6" s="707"/>
      <c r="G6" s="707"/>
      <c r="H6" s="707"/>
      <c r="I6" s="708"/>
    </row>
    <row r="7" spans="1:51" ht="40.5" customHeight="1">
      <c r="A7" s="366" t="s">
        <v>0</v>
      </c>
      <c r="B7" s="23" t="s">
        <v>13</v>
      </c>
      <c r="C7" s="23" t="s">
        <v>2</v>
      </c>
      <c r="D7" s="337" t="s">
        <v>1</v>
      </c>
      <c r="E7" s="337" t="s">
        <v>39</v>
      </c>
      <c r="F7" s="337" t="s">
        <v>40</v>
      </c>
      <c r="G7" s="85" t="s">
        <v>41</v>
      </c>
      <c r="H7" s="29" t="s">
        <v>23</v>
      </c>
      <c r="I7" s="627"/>
    </row>
    <row r="8" spans="1:51" s="163" customFormat="1" ht="63.75">
      <c r="A8" s="614" t="s">
        <v>216</v>
      </c>
      <c r="B8" s="616" t="s">
        <v>215</v>
      </c>
      <c r="C8" s="330"/>
      <c r="D8" s="26" t="s">
        <v>132</v>
      </c>
      <c r="E8" s="341" t="s">
        <v>211</v>
      </c>
      <c r="F8" s="330" t="s">
        <v>232</v>
      </c>
      <c r="G8" s="330" t="s">
        <v>235</v>
      </c>
      <c r="H8" s="334" t="s">
        <v>236</v>
      </c>
      <c r="I8" s="627"/>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3" customFormat="1" ht="12.75" customHeight="1">
      <c r="A9" s="614"/>
      <c r="B9" s="616"/>
      <c r="C9" s="709" t="s">
        <v>3</v>
      </c>
      <c r="D9" s="30"/>
      <c r="E9" s="348"/>
      <c r="F9" s="330"/>
      <c r="G9" s="330"/>
      <c r="H9" s="334"/>
      <c r="I9" s="627"/>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s="163" customFormat="1" ht="12.75" customHeight="1">
      <c r="A10" s="614"/>
      <c r="B10" s="616"/>
      <c r="C10" s="710"/>
      <c r="D10" s="587" t="s">
        <v>4</v>
      </c>
      <c r="E10" s="587"/>
      <c r="F10" s="587"/>
      <c r="G10" s="587"/>
      <c r="H10" s="29"/>
      <c r="I10" s="627"/>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s="163" customFormat="1" ht="29.25" customHeight="1">
      <c r="A11" s="614"/>
      <c r="B11" s="616"/>
      <c r="C11" s="24"/>
      <c r="D11" s="585" t="s">
        <v>218</v>
      </c>
      <c r="E11" s="585"/>
      <c r="F11" s="585"/>
      <c r="G11" s="585"/>
      <c r="H11" s="334"/>
      <c r="I11" s="627"/>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s="163" customFormat="1" ht="25.5">
      <c r="A12" s="614"/>
      <c r="B12" s="23" t="s">
        <v>15</v>
      </c>
      <c r="C12" s="23" t="s">
        <v>2</v>
      </c>
      <c r="D12" s="337" t="s">
        <v>1</v>
      </c>
      <c r="E12" s="337" t="s">
        <v>39</v>
      </c>
      <c r="F12" s="337" t="s">
        <v>40</v>
      </c>
      <c r="G12" s="49" t="s">
        <v>41</v>
      </c>
      <c r="H12" s="29" t="s">
        <v>23</v>
      </c>
      <c r="I12" s="627"/>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row>
    <row r="13" spans="1:51" s="163" customFormat="1" ht="80.25" customHeight="1">
      <c r="A13" s="614"/>
      <c r="B13" s="616" t="s">
        <v>217</v>
      </c>
      <c r="C13" s="330"/>
      <c r="D13" s="330" t="s">
        <v>133</v>
      </c>
      <c r="E13" s="330" t="s">
        <v>212</v>
      </c>
      <c r="F13" s="330" t="s">
        <v>393</v>
      </c>
      <c r="G13" s="330" t="s">
        <v>396</v>
      </c>
      <c r="H13" s="334" t="s">
        <v>395</v>
      </c>
      <c r="I13" s="627"/>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row>
    <row r="14" spans="1:51" s="163" customFormat="1" ht="12.75" customHeight="1">
      <c r="A14" s="614"/>
      <c r="B14" s="616"/>
      <c r="C14" s="709" t="s">
        <v>3</v>
      </c>
      <c r="D14" s="30"/>
      <c r="E14" s="330"/>
      <c r="F14" s="330"/>
      <c r="G14" s="330"/>
      <c r="H14" s="334"/>
      <c r="I14" s="627"/>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row>
    <row r="15" spans="1:51" s="163" customFormat="1" ht="12.75" customHeight="1">
      <c r="A15" s="614"/>
      <c r="B15" s="616"/>
      <c r="C15" s="710"/>
      <c r="D15" s="587" t="s">
        <v>4</v>
      </c>
      <c r="E15" s="587"/>
      <c r="F15" s="587"/>
      <c r="G15" s="587"/>
      <c r="H15" s="29"/>
      <c r="I15" s="627"/>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row>
    <row r="16" spans="1:51" s="163" customFormat="1" ht="27" customHeight="1">
      <c r="A16" s="614"/>
      <c r="B16" s="616"/>
      <c r="C16" s="24"/>
      <c r="D16" s="585" t="s">
        <v>218</v>
      </c>
      <c r="E16" s="585"/>
      <c r="F16" s="585"/>
      <c r="G16" s="585"/>
      <c r="H16" s="334"/>
      <c r="I16" s="627"/>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row>
    <row r="17" spans="1:51" s="163" customFormat="1" ht="24" customHeight="1">
      <c r="A17" s="614"/>
      <c r="B17" s="23" t="s">
        <v>34</v>
      </c>
      <c r="C17" s="23" t="s">
        <v>2</v>
      </c>
      <c r="D17" s="337" t="s">
        <v>1</v>
      </c>
      <c r="E17" s="337" t="s">
        <v>39</v>
      </c>
      <c r="F17" s="337" t="s">
        <v>40</v>
      </c>
      <c r="G17" s="49" t="s">
        <v>41</v>
      </c>
      <c r="H17" s="29" t="s">
        <v>23</v>
      </c>
      <c r="I17" s="627"/>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row>
    <row r="18" spans="1:51" s="163" customFormat="1" ht="102">
      <c r="A18" s="614"/>
      <c r="B18" s="616" t="s">
        <v>281</v>
      </c>
      <c r="C18" s="344"/>
      <c r="D18" s="330" t="s">
        <v>46</v>
      </c>
      <c r="E18" s="330" t="s">
        <v>213</v>
      </c>
      <c r="F18" s="330" t="s">
        <v>397</v>
      </c>
      <c r="G18" s="330" t="s">
        <v>239</v>
      </c>
      <c r="H18" s="334" t="s">
        <v>398</v>
      </c>
      <c r="I18" s="627"/>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row>
    <row r="19" spans="1:51" s="163" customFormat="1" ht="12.75" customHeight="1">
      <c r="A19" s="614"/>
      <c r="B19" s="616"/>
      <c r="C19" s="24" t="s">
        <v>3</v>
      </c>
      <c r="D19" s="30"/>
      <c r="E19" s="330"/>
      <c r="F19" s="330"/>
      <c r="G19" s="330"/>
      <c r="H19" s="334"/>
      <c r="I19" s="627"/>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row>
    <row r="20" spans="1:51" s="163" customFormat="1" ht="12.75" customHeight="1">
      <c r="A20" s="614"/>
      <c r="B20" s="616"/>
      <c r="C20" s="367"/>
      <c r="D20" s="682" t="s">
        <v>4</v>
      </c>
      <c r="E20" s="682"/>
      <c r="F20" s="682"/>
      <c r="G20" s="682"/>
      <c r="H20" s="29"/>
      <c r="I20" s="627"/>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row>
    <row r="21" spans="1:51" s="163" customFormat="1" ht="26.25" customHeight="1">
      <c r="A21" s="614"/>
      <c r="B21" s="616"/>
      <c r="C21" s="24"/>
      <c r="D21" s="585" t="s">
        <v>218</v>
      </c>
      <c r="E21" s="585"/>
      <c r="F21" s="585"/>
      <c r="G21" s="585"/>
      <c r="H21" s="68"/>
      <c r="I21" s="627"/>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s="163" customFormat="1" ht="25.5">
      <c r="A22" s="614"/>
      <c r="B22" s="23" t="s">
        <v>36</v>
      </c>
      <c r="C22" s="23" t="s">
        <v>2</v>
      </c>
      <c r="D22" s="337" t="s">
        <v>1</v>
      </c>
      <c r="E22" s="337" t="s">
        <v>39</v>
      </c>
      <c r="F22" s="337" t="s">
        <v>40</v>
      </c>
      <c r="G22" s="49" t="s">
        <v>41</v>
      </c>
      <c r="H22" s="29" t="s">
        <v>23</v>
      </c>
      <c r="I22" s="627"/>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3" customFormat="1" ht="127.5">
      <c r="A23" s="614"/>
      <c r="B23" s="616" t="s">
        <v>282</v>
      </c>
      <c r="C23" s="330"/>
      <c r="D23" s="330" t="s">
        <v>46</v>
      </c>
      <c r="E23" s="330" t="s">
        <v>214</v>
      </c>
      <c r="F23" s="330" t="s">
        <v>399</v>
      </c>
      <c r="G23" s="330" t="s">
        <v>400</v>
      </c>
      <c r="H23" s="334" t="s">
        <v>398</v>
      </c>
      <c r="I23" s="627"/>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s="165" customFormat="1" ht="12.75" customHeight="1">
      <c r="A24" s="614"/>
      <c r="B24" s="616"/>
      <c r="C24" s="355" t="s">
        <v>3</v>
      </c>
      <c r="D24" s="30"/>
      <c r="E24" s="330"/>
      <c r="F24" s="330"/>
      <c r="G24" s="330"/>
      <c r="H24" s="334"/>
      <c r="I24" s="627"/>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s="165" customFormat="1" ht="12.75" customHeight="1">
      <c r="A25" s="614"/>
      <c r="B25" s="616"/>
      <c r="C25" s="711"/>
      <c r="D25" s="587" t="s">
        <v>4</v>
      </c>
      <c r="E25" s="587"/>
      <c r="F25" s="587"/>
      <c r="G25" s="587"/>
      <c r="H25" s="29"/>
      <c r="I25" s="627"/>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s="165" customFormat="1" ht="30" customHeight="1">
      <c r="A26" s="614"/>
      <c r="B26" s="616"/>
      <c r="C26" s="712"/>
      <c r="D26" s="585" t="s">
        <v>218</v>
      </c>
      <c r="E26" s="585"/>
      <c r="F26" s="585"/>
      <c r="G26" s="585"/>
      <c r="H26" s="334"/>
      <c r="I26" s="627"/>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row>
    <row r="27" spans="1:51" ht="25.5">
      <c r="A27" s="366" t="s">
        <v>32</v>
      </c>
      <c r="B27" s="23" t="s">
        <v>33</v>
      </c>
      <c r="C27" s="23" t="s">
        <v>2</v>
      </c>
      <c r="D27" s="337" t="s">
        <v>1</v>
      </c>
      <c r="E27" s="337" t="s">
        <v>39</v>
      </c>
      <c r="F27" s="337" t="s">
        <v>40</v>
      </c>
      <c r="G27" s="49" t="s">
        <v>41</v>
      </c>
      <c r="H27" s="29" t="s">
        <v>23</v>
      </c>
      <c r="I27" s="306" t="s">
        <v>5</v>
      </c>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row>
    <row r="28" spans="1:51" ht="32.1" customHeight="1">
      <c r="A28" s="618" t="s">
        <v>147</v>
      </c>
      <c r="B28" s="588" t="s">
        <v>242</v>
      </c>
      <c r="C28" s="24" t="s">
        <v>134</v>
      </c>
      <c r="D28" s="336" t="s">
        <v>46</v>
      </c>
      <c r="E28" s="25">
        <v>0.5</v>
      </c>
      <c r="F28" s="25">
        <v>0.6</v>
      </c>
      <c r="G28" s="26" t="s">
        <v>181</v>
      </c>
      <c r="H28" s="31" t="s">
        <v>181</v>
      </c>
      <c r="I28" s="631" t="s">
        <v>367</v>
      </c>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row>
    <row r="29" spans="1:51" ht="18" customHeight="1">
      <c r="A29" s="618"/>
      <c r="B29" s="588"/>
      <c r="C29" s="354" t="s">
        <v>3</v>
      </c>
      <c r="D29" s="30"/>
      <c r="E29" s="330"/>
      <c r="F29" s="330"/>
      <c r="G29" s="330"/>
      <c r="H29" s="31"/>
      <c r="I29" s="631"/>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row>
    <row r="30" spans="1:51">
      <c r="A30" s="618"/>
      <c r="B30" s="588"/>
      <c r="C30" s="714"/>
      <c r="D30" s="593" t="s">
        <v>4</v>
      </c>
      <c r="E30" s="594"/>
      <c r="F30" s="594"/>
      <c r="G30" s="607"/>
      <c r="H30" s="29"/>
      <c r="I30" s="631"/>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row>
    <row r="31" spans="1:51">
      <c r="A31" s="618"/>
      <c r="B31" s="588"/>
      <c r="C31" s="715"/>
      <c r="D31" s="585" t="s">
        <v>243</v>
      </c>
      <c r="E31" s="585"/>
      <c r="F31" s="585"/>
      <c r="G31" s="585"/>
      <c r="H31" s="334"/>
      <c r="I31" s="631"/>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row>
    <row r="32" spans="1:51" ht="25.5">
      <c r="A32" s="618"/>
      <c r="B32" s="23" t="s">
        <v>42</v>
      </c>
      <c r="C32" s="23" t="s">
        <v>2</v>
      </c>
      <c r="D32" s="337" t="s">
        <v>1</v>
      </c>
      <c r="E32" s="337" t="s">
        <v>39</v>
      </c>
      <c r="F32" s="337" t="s">
        <v>40</v>
      </c>
      <c r="G32" s="49" t="s">
        <v>41</v>
      </c>
      <c r="H32" s="29" t="s">
        <v>23</v>
      </c>
      <c r="I32" s="631"/>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row>
    <row r="33" spans="1:51" ht="17.100000000000001" customHeight="1">
      <c r="A33" s="618"/>
      <c r="B33" s="676" t="s">
        <v>227</v>
      </c>
      <c r="C33" s="24" t="s">
        <v>134</v>
      </c>
      <c r="D33" s="336" t="s">
        <v>46</v>
      </c>
      <c r="E33" s="25">
        <v>0.5</v>
      </c>
      <c r="F33" s="25">
        <v>0.6</v>
      </c>
      <c r="G33" s="26" t="s">
        <v>181</v>
      </c>
      <c r="H33" s="25" t="s">
        <v>181</v>
      </c>
      <c r="I33" s="631"/>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row>
    <row r="34" spans="1:51">
      <c r="A34" s="618"/>
      <c r="B34" s="676"/>
      <c r="C34" s="24" t="s">
        <v>3</v>
      </c>
      <c r="D34" s="30"/>
      <c r="E34" s="330"/>
      <c r="F34" s="330"/>
      <c r="G34" s="330"/>
      <c r="H34" s="330"/>
      <c r="I34" s="631"/>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row>
    <row r="35" spans="1:51">
      <c r="A35" s="618"/>
      <c r="B35" s="676"/>
      <c r="C35" s="595"/>
      <c r="D35" s="593" t="s">
        <v>4</v>
      </c>
      <c r="E35" s="594"/>
      <c r="F35" s="594"/>
      <c r="G35" s="607"/>
      <c r="H35" s="339"/>
      <c r="I35" s="631"/>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row>
    <row r="36" spans="1:51" ht="26.25" customHeight="1">
      <c r="A36" s="618"/>
      <c r="B36" s="676"/>
      <c r="C36" s="596"/>
      <c r="D36" s="585" t="s">
        <v>244</v>
      </c>
      <c r="E36" s="585"/>
      <c r="F36" s="585"/>
      <c r="G36" s="585"/>
      <c r="H36" s="334"/>
      <c r="I36" s="301" t="s">
        <v>5</v>
      </c>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row>
    <row r="37" spans="1:51" ht="25.5">
      <c r="A37" s="618"/>
      <c r="B37" s="23" t="s">
        <v>43</v>
      </c>
      <c r="C37" s="23" t="s">
        <v>2</v>
      </c>
      <c r="D37" s="337" t="s">
        <v>1</v>
      </c>
      <c r="E37" s="337" t="s">
        <v>39</v>
      </c>
      <c r="F37" s="337" t="s">
        <v>40</v>
      </c>
      <c r="G37" s="49" t="s">
        <v>41</v>
      </c>
      <c r="H37" s="29" t="s">
        <v>23</v>
      </c>
      <c r="I37" s="713" t="s">
        <v>401</v>
      </c>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row>
    <row r="38" spans="1:51" s="16" customFormat="1" ht="17.100000000000001" customHeight="1">
      <c r="A38" s="618"/>
      <c r="B38" s="676" t="s">
        <v>246</v>
      </c>
      <c r="C38" s="344" t="s">
        <v>134</v>
      </c>
      <c r="D38" s="330" t="s">
        <v>46</v>
      </c>
      <c r="E38" s="26">
        <v>0.75</v>
      </c>
      <c r="F38" s="26">
        <v>1</v>
      </c>
      <c r="G38" s="26">
        <v>1</v>
      </c>
      <c r="H38" s="26">
        <v>1</v>
      </c>
      <c r="I38" s="713"/>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row>
    <row r="39" spans="1:51">
      <c r="A39" s="618"/>
      <c r="B39" s="676"/>
      <c r="C39" s="24" t="s">
        <v>3</v>
      </c>
      <c r="D39" s="30"/>
      <c r="E39" s="330"/>
      <c r="F39" s="330"/>
      <c r="G39" s="330"/>
      <c r="H39" s="330"/>
      <c r="I39" s="713"/>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row>
    <row r="40" spans="1:51">
      <c r="A40" s="618"/>
      <c r="B40" s="676"/>
      <c r="C40" s="595"/>
      <c r="D40" s="593" t="s">
        <v>4</v>
      </c>
      <c r="E40" s="594"/>
      <c r="F40" s="594"/>
      <c r="G40" s="607"/>
      <c r="H40" s="339"/>
      <c r="I40" s="713"/>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row>
    <row r="41" spans="1:51">
      <c r="A41" s="618"/>
      <c r="B41" s="676"/>
      <c r="C41" s="596"/>
      <c r="D41" s="585" t="s">
        <v>245</v>
      </c>
      <c r="E41" s="585"/>
      <c r="F41" s="585"/>
      <c r="G41" s="585"/>
      <c r="H41" s="334"/>
      <c r="I41" s="713"/>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row>
    <row r="42" spans="1:51" ht="25.5">
      <c r="A42" s="366" t="s">
        <v>90</v>
      </c>
      <c r="B42" s="23" t="s">
        <v>10</v>
      </c>
      <c r="C42" s="23" t="s">
        <v>2</v>
      </c>
      <c r="D42" s="337" t="s">
        <v>1</v>
      </c>
      <c r="E42" s="337" t="s">
        <v>39</v>
      </c>
      <c r="F42" s="337" t="s">
        <v>40</v>
      </c>
      <c r="G42" s="49" t="s">
        <v>41</v>
      </c>
      <c r="H42" s="29" t="s">
        <v>23</v>
      </c>
      <c r="I42" s="306" t="s">
        <v>5</v>
      </c>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row>
    <row r="43" spans="1:51" s="17" customFormat="1" ht="63.75">
      <c r="A43" s="731" t="s">
        <v>403</v>
      </c>
      <c r="B43" s="589" t="s">
        <v>402</v>
      </c>
      <c r="C43" s="330" t="s">
        <v>134</v>
      </c>
      <c r="D43" s="81">
        <v>0</v>
      </c>
      <c r="E43" s="41">
        <v>1310</v>
      </c>
      <c r="F43" s="41">
        <f>431*2</f>
        <v>862</v>
      </c>
      <c r="G43" s="41">
        <v>1028</v>
      </c>
      <c r="H43" s="35">
        <v>1310</v>
      </c>
      <c r="I43" s="303" t="s">
        <v>248</v>
      </c>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row>
    <row r="44" spans="1:51" ht="12" customHeight="1">
      <c r="A44" s="732"/>
      <c r="B44" s="589"/>
      <c r="C44" s="24" t="s">
        <v>3</v>
      </c>
      <c r="D44" s="30"/>
      <c r="E44" s="330"/>
      <c r="F44" s="330"/>
      <c r="G44" s="330"/>
      <c r="H44" s="330"/>
      <c r="I44" s="303"/>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row>
    <row r="45" spans="1:51" ht="12" customHeight="1">
      <c r="A45" s="732"/>
      <c r="B45" s="589"/>
      <c r="C45" s="595"/>
      <c r="D45" s="593" t="s">
        <v>4</v>
      </c>
      <c r="E45" s="594"/>
      <c r="F45" s="594"/>
      <c r="G45" s="607"/>
      <c r="H45" s="339"/>
      <c r="I45" s="301" t="s">
        <v>8</v>
      </c>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row>
    <row r="46" spans="1:51">
      <c r="A46" s="732"/>
      <c r="B46" s="589"/>
      <c r="C46" s="596"/>
      <c r="D46" s="585" t="s">
        <v>135</v>
      </c>
      <c r="E46" s="585"/>
      <c r="F46" s="585"/>
      <c r="G46" s="585"/>
      <c r="H46" s="334"/>
      <c r="I46" s="305"/>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row>
    <row r="47" spans="1:51" ht="12.75" customHeight="1">
      <c r="A47" s="732"/>
      <c r="B47" s="23" t="s">
        <v>11</v>
      </c>
      <c r="C47" s="23" t="s">
        <v>2</v>
      </c>
      <c r="D47" s="337" t="s">
        <v>1</v>
      </c>
      <c r="E47" s="337" t="s">
        <v>39</v>
      </c>
      <c r="F47" s="337" t="s">
        <v>40</v>
      </c>
      <c r="G47" s="49" t="s">
        <v>41</v>
      </c>
      <c r="H47" s="29" t="s">
        <v>23</v>
      </c>
      <c r="I47" s="306" t="s">
        <v>5</v>
      </c>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row>
    <row r="48" spans="1:51" s="17" customFormat="1" ht="50.25" customHeight="1">
      <c r="A48" s="732"/>
      <c r="B48" s="589" t="s">
        <v>249</v>
      </c>
      <c r="C48" s="330" t="s">
        <v>134</v>
      </c>
      <c r="D48" s="330">
        <v>124</v>
      </c>
      <c r="E48" s="32">
        <v>159</v>
      </c>
      <c r="F48" s="32">
        <v>99</v>
      </c>
      <c r="G48" s="32">
        <v>131</v>
      </c>
      <c r="H48" s="48">
        <v>159</v>
      </c>
      <c r="I48" s="303" t="s">
        <v>405</v>
      </c>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row>
    <row r="49" spans="1:52">
      <c r="A49" s="732"/>
      <c r="B49" s="589"/>
      <c r="C49" s="24" t="s">
        <v>3</v>
      </c>
      <c r="D49" s="30"/>
      <c r="E49" s="330"/>
      <c r="F49" s="330"/>
      <c r="G49" s="330"/>
      <c r="H49" s="330"/>
      <c r="I49" s="303"/>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row>
    <row r="50" spans="1:52" ht="12" customHeight="1">
      <c r="A50" s="732"/>
      <c r="B50" s="589"/>
      <c r="C50" s="595"/>
      <c r="D50" s="593" t="s">
        <v>4</v>
      </c>
      <c r="E50" s="594"/>
      <c r="F50" s="594"/>
      <c r="G50" s="607"/>
      <c r="H50" s="91"/>
      <c r="I50" s="301" t="s">
        <v>8</v>
      </c>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row>
    <row r="51" spans="1:52">
      <c r="A51" s="732"/>
      <c r="B51" s="589"/>
      <c r="C51" s="596"/>
      <c r="D51" s="585" t="s">
        <v>135</v>
      </c>
      <c r="E51" s="585"/>
      <c r="F51" s="585"/>
      <c r="G51" s="585"/>
      <c r="H51" s="334"/>
      <c r="I51" s="305"/>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row>
    <row r="52" spans="1:52" ht="12.75" customHeight="1">
      <c r="A52" s="732"/>
      <c r="B52" s="14" t="s">
        <v>12</v>
      </c>
      <c r="C52" s="23" t="s">
        <v>2</v>
      </c>
      <c r="D52" s="337" t="s">
        <v>1</v>
      </c>
      <c r="E52" s="337" t="s">
        <v>39</v>
      </c>
      <c r="F52" s="337" t="s">
        <v>40</v>
      </c>
      <c r="G52" s="49" t="s">
        <v>41</v>
      </c>
      <c r="H52" s="29" t="s">
        <v>23</v>
      </c>
      <c r="I52" s="306" t="s">
        <v>5</v>
      </c>
      <c r="AV52" s="12"/>
      <c r="AW52" s="12"/>
      <c r="AX52" s="12"/>
      <c r="AY52" s="12"/>
      <c r="AZ52" s="12"/>
    </row>
    <row r="53" spans="1:52" s="17" customFormat="1" ht="76.5" customHeight="1">
      <c r="A53" s="732"/>
      <c r="B53" s="589" t="s">
        <v>404</v>
      </c>
      <c r="C53" s="344" t="s">
        <v>134</v>
      </c>
      <c r="D53" s="169">
        <v>2704</v>
      </c>
      <c r="E53" s="169">
        <v>3299</v>
      </c>
      <c r="F53" s="169">
        <v>3397.9700000000003</v>
      </c>
      <c r="G53" s="169">
        <v>3499.9091000000003</v>
      </c>
      <c r="H53" s="170">
        <v>3500</v>
      </c>
      <c r="I53" s="713" t="s">
        <v>406</v>
      </c>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row>
    <row r="54" spans="1:52">
      <c r="A54" s="732"/>
      <c r="B54" s="589"/>
      <c r="C54" s="24" t="s">
        <v>3</v>
      </c>
      <c r="D54" s="30"/>
      <c r="E54" s="330"/>
      <c r="F54" s="330"/>
      <c r="G54" s="330"/>
      <c r="H54" s="330"/>
      <c r="I54" s="713"/>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row>
    <row r="55" spans="1:52" ht="12" customHeight="1">
      <c r="A55" s="732"/>
      <c r="B55" s="589"/>
      <c r="C55" s="595"/>
      <c r="D55" s="337" t="s">
        <v>4</v>
      </c>
      <c r="E55" s="337"/>
      <c r="F55" s="90"/>
      <c r="G55" s="90"/>
      <c r="H55" s="91"/>
      <c r="I55" s="301" t="s">
        <v>8</v>
      </c>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row>
    <row r="56" spans="1:52">
      <c r="A56" s="732"/>
      <c r="B56" s="589"/>
      <c r="C56" s="596"/>
      <c r="D56" s="585" t="s">
        <v>135</v>
      </c>
      <c r="E56" s="585"/>
      <c r="F56" s="585"/>
      <c r="G56" s="585"/>
      <c r="H56" s="334"/>
      <c r="I56" s="305"/>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row>
    <row r="57" spans="1:52" ht="25.5">
      <c r="A57" s="732"/>
      <c r="B57" s="23" t="s">
        <v>31</v>
      </c>
      <c r="C57" s="23" t="s">
        <v>2</v>
      </c>
      <c r="D57" s="337" t="s">
        <v>1</v>
      </c>
      <c r="E57" s="337" t="s">
        <v>39</v>
      </c>
      <c r="F57" s="337" t="s">
        <v>40</v>
      </c>
      <c r="G57" s="49" t="s">
        <v>41</v>
      </c>
      <c r="H57" s="29" t="s">
        <v>23</v>
      </c>
      <c r="I57" s="368" t="s">
        <v>5</v>
      </c>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row>
    <row r="58" spans="1:52" s="17" customFormat="1" ht="63.75" customHeight="1">
      <c r="A58" s="732"/>
      <c r="B58" s="734" t="s">
        <v>250</v>
      </c>
      <c r="C58" s="344" t="s">
        <v>134</v>
      </c>
      <c r="D58" s="93">
        <v>0</v>
      </c>
      <c r="E58" s="330">
        <v>655</v>
      </c>
      <c r="F58" s="32">
        <v>431</v>
      </c>
      <c r="G58" s="32">
        <v>514</v>
      </c>
      <c r="H58" s="48">
        <v>655</v>
      </c>
      <c r="I58" s="635" t="s">
        <v>407</v>
      </c>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row>
    <row r="59" spans="1:52" s="17" customFormat="1">
      <c r="A59" s="732"/>
      <c r="B59" s="735"/>
      <c r="C59" s="344" t="s">
        <v>3</v>
      </c>
      <c r="D59" s="93"/>
      <c r="E59" s="330"/>
      <c r="F59" s="32"/>
      <c r="G59" s="32"/>
      <c r="H59" s="48"/>
      <c r="I59" s="637"/>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row>
    <row r="60" spans="1:52">
      <c r="A60" s="732"/>
      <c r="B60" s="735"/>
      <c r="C60" s="595"/>
      <c r="D60" s="593" t="s">
        <v>4</v>
      </c>
      <c r="E60" s="594"/>
      <c r="F60" s="594"/>
      <c r="G60" s="607"/>
      <c r="H60" s="358"/>
      <c r="I60" s="301" t="s">
        <v>8</v>
      </c>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row>
    <row r="61" spans="1:52" ht="15.75" customHeight="1">
      <c r="A61" s="733"/>
      <c r="B61" s="736"/>
      <c r="C61" s="596"/>
      <c r="D61" s="722" t="s">
        <v>161</v>
      </c>
      <c r="E61" s="723"/>
      <c r="F61" s="723"/>
      <c r="G61" s="724"/>
      <c r="H61" s="357"/>
      <c r="I61" s="369"/>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row>
    <row r="62" spans="1:52" s="12" customFormat="1" ht="15.75" customHeight="1">
      <c r="A62" s="370"/>
      <c r="B62" s="281"/>
      <c r="C62" s="281"/>
      <c r="D62" s="625"/>
      <c r="E62" s="625"/>
      <c r="F62" s="625"/>
      <c r="G62" s="625"/>
      <c r="H62" s="625"/>
      <c r="I62" s="626"/>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row>
    <row r="63" spans="1:52" ht="25.5">
      <c r="A63" s="371" t="s">
        <v>136</v>
      </c>
      <c r="B63" s="267" t="s">
        <v>67</v>
      </c>
      <c r="C63" s="267" t="s">
        <v>2</v>
      </c>
      <c r="D63" s="268" t="s">
        <v>1</v>
      </c>
      <c r="E63" s="268" t="s">
        <v>39</v>
      </c>
      <c r="F63" s="268" t="s">
        <v>40</v>
      </c>
      <c r="G63" s="269" t="s">
        <v>41</v>
      </c>
      <c r="H63" s="356" t="s">
        <v>23</v>
      </c>
      <c r="I63" s="299" t="s">
        <v>5</v>
      </c>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row>
    <row r="64" spans="1:52" s="17" customFormat="1" ht="12.75" customHeight="1">
      <c r="A64" s="651" t="s">
        <v>408</v>
      </c>
      <c r="B64" s="584" t="s">
        <v>252</v>
      </c>
      <c r="C64" s="344" t="s">
        <v>134</v>
      </c>
      <c r="D64" s="86">
        <v>52829</v>
      </c>
      <c r="E64" s="94">
        <v>45367</v>
      </c>
      <c r="F64" s="94">
        <v>46728</v>
      </c>
      <c r="G64" s="94">
        <v>48129</v>
      </c>
      <c r="H64" s="94">
        <v>140224</v>
      </c>
      <c r="I64" s="635" t="s">
        <v>274</v>
      </c>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row>
    <row r="65" spans="1:51">
      <c r="A65" s="652"/>
      <c r="B65" s="584"/>
      <c r="C65" s="24" t="s">
        <v>3</v>
      </c>
      <c r="D65" s="586" t="s">
        <v>254</v>
      </c>
      <c r="E65" s="586"/>
      <c r="F65" s="586"/>
      <c r="G65" s="586"/>
      <c r="H65" s="586"/>
      <c r="I65" s="636"/>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row>
    <row r="66" spans="1:51" ht="12.75" customHeight="1">
      <c r="A66" s="652"/>
      <c r="B66" s="584"/>
      <c r="C66" s="372"/>
      <c r="D66" s="593" t="s">
        <v>4</v>
      </c>
      <c r="E66" s="594"/>
      <c r="F66" s="594"/>
      <c r="G66" s="607"/>
      <c r="H66" s="29"/>
      <c r="I66" s="636"/>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row>
    <row r="67" spans="1:51">
      <c r="A67" s="652"/>
      <c r="B67" s="584"/>
      <c r="C67" s="330"/>
      <c r="D67" s="585" t="s">
        <v>496</v>
      </c>
      <c r="E67" s="585"/>
      <c r="F67" s="585"/>
      <c r="G67" s="585"/>
      <c r="H67" s="585"/>
      <c r="I67" s="636"/>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row>
    <row r="68" spans="1:51" ht="25.5">
      <c r="A68" s="652"/>
      <c r="B68" s="23" t="s">
        <v>66</v>
      </c>
      <c r="C68" s="23" t="s">
        <v>2</v>
      </c>
      <c r="D68" s="337" t="s">
        <v>1</v>
      </c>
      <c r="E68" s="337" t="s">
        <v>39</v>
      </c>
      <c r="F68" s="337" t="s">
        <v>40</v>
      </c>
      <c r="G68" s="49" t="s">
        <v>41</v>
      </c>
      <c r="H68" s="29" t="s">
        <v>23</v>
      </c>
      <c r="I68" s="636"/>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row>
    <row r="69" spans="1:51">
      <c r="A69" s="652"/>
      <c r="B69" s="584" t="s">
        <v>409</v>
      </c>
      <c r="C69" s="24" t="s">
        <v>134</v>
      </c>
      <c r="D69" s="35">
        <v>311123</v>
      </c>
      <c r="E69" s="40">
        <v>292403</v>
      </c>
      <c r="F69" s="40">
        <v>159972</v>
      </c>
      <c r="G69" s="40">
        <v>291434</v>
      </c>
      <c r="H69" s="40">
        <f>E69+F69+G69</f>
        <v>743809</v>
      </c>
      <c r="I69" s="636"/>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row>
    <row r="70" spans="1:51">
      <c r="A70" s="652"/>
      <c r="B70" s="584"/>
      <c r="C70" s="24" t="s">
        <v>3</v>
      </c>
      <c r="D70" s="30"/>
      <c r="E70" s="330"/>
      <c r="F70" s="32"/>
      <c r="G70" s="32"/>
      <c r="H70" s="22"/>
      <c r="I70" s="636"/>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row>
    <row r="71" spans="1:51">
      <c r="A71" s="652"/>
      <c r="B71" s="584"/>
      <c r="C71" s="643"/>
      <c r="D71" s="593" t="s">
        <v>4</v>
      </c>
      <c r="E71" s="594"/>
      <c r="F71" s="594"/>
      <c r="G71" s="607"/>
      <c r="H71" s="339"/>
      <c r="I71" s="636"/>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row>
    <row r="72" spans="1:51">
      <c r="A72" s="652"/>
      <c r="B72" s="584"/>
      <c r="C72" s="644"/>
      <c r="D72" s="586" t="s">
        <v>254</v>
      </c>
      <c r="E72" s="586"/>
      <c r="F72" s="586"/>
      <c r="G72" s="586"/>
      <c r="H72" s="586"/>
      <c r="I72" s="636"/>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row>
    <row r="73" spans="1:51" ht="30" customHeight="1">
      <c r="A73" s="652"/>
      <c r="B73" s="23" t="s">
        <v>65</v>
      </c>
      <c r="C73" s="23" t="s">
        <v>2</v>
      </c>
      <c r="D73" s="337" t="s">
        <v>1</v>
      </c>
      <c r="E73" s="337" t="s">
        <v>39</v>
      </c>
      <c r="F73" s="337" t="s">
        <v>40</v>
      </c>
      <c r="G73" s="49" t="s">
        <v>41</v>
      </c>
      <c r="H73" s="29" t="s">
        <v>23</v>
      </c>
      <c r="I73" s="637"/>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row>
    <row r="74" spans="1:51" ht="38.25" customHeight="1">
      <c r="A74" s="652"/>
      <c r="B74" s="581" t="s">
        <v>261</v>
      </c>
      <c r="C74" s="24" t="s">
        <v>134</v>
      </c>
      <c r="D74" s="50">
        <v>0</v>
      </c>
      <c r="E74" s="51">
        <v>1</v>
      </c>
      <c r="F74" s="51">
        <v>0</v>
      </c>
      <c r="G74" s="52">
        <v>1</v>
      </c>
      <c r="H74" s="336">
        <v>2</v>
      </c>
      <c r="I74" s="635" t="s">
        <v>170</v>
      </c>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row>
    <row r="75" spans="1:51">
      <c r="A75" s="652"/>
      <c r="B75" s="583"/>
      <c r="C75" s="24" t="s">
        <v>3</v>
      </c>
      <c r="D75" s="30"/>
      <c r="E75" s="330"/>
      <c r="F75" s="330"/>
      <c r="G75" s="330"/>
      <c r="H75" s="334"/>
      <c r="I75" s="637"/>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row>
    <row r="76" spans="1:51">
      <c r="A76" s="652"/>
      <c r="B76" s="583"/>
      <c r="C76" s="643"/>
      <c r="D76" s="593" t="s">
        <v>4</v>
      </c>
      <c r="E76" s="594"/>
      <c r="F76" s="594"/>
      <c r="G76" s="607"/>
      <c r="H76" s="339"/>
      <c r="I76" s="301" t="s">
        <v>8</v>
      </c>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row>
    <row r="77" spans="1:51" ht="13.5" customHeight="1">
      <c r="A77" s="652"/>
      <c r="B77" s="583"/>
      <c r="C77" s="730"/>
      <c r="D77" s="621" t="s">
        <v>137</v>
      </c>
      <c r="E77" s="621"/>
      <c r="F77" s="621"/>
      <c r="G77" s="621"/>
      <c r="H77" s="621"/>
      <c r="I77" s="373"/>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row>
    <row r="78" spans="1:51" s="279" customFormat="1" ht="13.5" customHeight="1">
      <c r="A78" s="374"/>
      <c r="B78" s="274"/>
      <c r="C78" s="361"/>
      <c r="D78" s="283"/>
      <c r="E78" s="283"/>
      <c r="F78" s="283"/>
      <c r="G78" s="283"/>
      <c r="H78" s="283"/>
      <c r="I78" s="375"/>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359"/>
      <c r="AR78" s="359"/>
      <c r="AS78" s="359"/>
      <c r="AT78" s="359"/>
      <c r="AU78" s="359"/>
      <c r="AV78" s="359"/>
      <c r="AW78" s="359"/>
      <c r="AX78" s="359"/>
      <c r="AY78" s="359"/>
    </row>
    <row r="79" spans="1:51" ht="25.5">
      <c r="A79" s="371" t="s">
        <v>96</v>
      </c>
      <c r="B79" s="267" t="s">
        <v>62</v>
      </c>
      <c r="C79" s="267" t="s">
        <v>2</v>
      </c>
      <c r="D79" s="268" t="s">
        <v>1</v>
      </c>
      <c r="E79" s="268" t="s">
        <v>39</v>
      </c>
      <c r="F79" s="268" t="s">
        <v>40</v>
      </c>
      <c r="G79" s="269" t="s">
        <v>41</v>
      </c>
      <c r="H79" s="356" t="s">
        <v>23</v>
      </c>
      <c r="I79" s="299" t="s">
        <v>5</v>
      </c>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row>
    <row r="80" spans="1:51">
      <c r="A80" s="716" t="s">
        <v>228</v>
      </c>
      <c r="B80" s="585" t="s">
        <v>229</v>
      </c>
      <c r="C80" s="24" t="s">
        <v>134</v>
      </c>
      <c r="D80" s="95">
        <v>0</v>
      </c>
      <c r="E80" s="84">
        <v>30</v>
      </c>
      <c r="F80" s="84">
        <v>20</v>
      </c>
      <c r="G80" s="84">
        <v>25</v>
      </c>
      <c r="H80" s="349">
        <v>75</v>
      </c>
      <c r="I80" s="713" t="s">
        <v>172</v>
      </c>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row>
    <row r="81" spans="1:51">
      <c r="A81" s="716"/>
      <c r="B81" s="585"/>
      <c r="C81" s="24" t="s">
        <v>3</v>
      </c>
      <c r="D81" s="30"/>
      <c r="E81" s="336"/>
      <c r="F81" s="336"/>
      <c r="G81" s="330"/>
      <c r="H81" s="60"/>
      <c r="I81" s="713"/>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row>
    <row r="82" spans="1:51">
      <c r="A82" s="716"/>
      <c r="B82" s="585"/>
      <c r="C82" s="643"/>
      <c r="D82" s="593" t="s">
        <v>4</v>
      </c>
      <c r="E82" s="594"/>
      <c r="F82" s="594"/>
      <c r="G82" s="607"/>
      <c r="H82" s="337"/>
      <c r="I82" s="301" t="s">
        <v>8</v>
      </c>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62"/>
      <c r="AT82" s="162"/>
      <c r="AU82" s="162"/>
      <c r="AV82" s="162"/>
      <c r="AW82" s="162"/>
      <c r="AX82" s="162"/>
      <c r="AY82" s="162"/>
    </row>
    <row r="83" spans="1:51" ht="17.25" customHeight="1">
      <c r="A83" s="608"/>
      <c r="B83" s="611"/>
      <c r="C83" s="730"/>
      <c r="D83" s="611" t="s">
        <v>165</v>
      </c>
      <c r="E83" s="611"/>
      <c r="F83" s="611"/>
      <c r="G83" s="611"/>
      <c r="H83" s="333"/>
      <c r="I83" s="373"/>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c r="AP83" s="162"/>
      <c r="AQ83" s="162"/>
      <c r="AR83" s="162"/>
      <c r="AS83" s="162"/>
      <c r="AT83" s="162"/>
      <c r="AU83" s="162"/>
      <c r="AV83" s="162"/>
      <c r="AW83" s="162"/>
      <c r="AX83" s="162"/>
      <c r="AY83" s="162"/>
    </row>
    <row r="84" spans="1:51" s="279" customFormat="1" ht="17.25" customHeight="1">
      <c r="A84" s="376"/>
      <c r="B84" s="274"/>
      <c r="C84" s="361"/>
      <c r="D84" s="274"/>
      <c r="E84" s="274"/>
      <c r="F84" s="274"/>
      <c r="G84" s="274"/>
      <c r="H84" s="283"/>
      <c r="I84" s="375"/>
      <c r="J84" s="359"/>
      <c r="K84" s="359"/>
      <c r="L84" s="359"/>
      <c r="M84" s="359"/>
      <c r="N84" s="359"/>
      <c r="O84" s="359"/>
      <c r="P84" s="359"/>
      <c r="Q84" s="359"/>
      <c r="R84" s="359"/>
      <c r="S84" s="359"/>
      <c r="T84" s="359"/>
      <c r="U84" s="359"/>
      <c r="V84" s="359"/>
      <c r="W84" s="359"/>
      <c r="X84" s="359"/>
      <c r="Y84" s="359"/>
      <c r="Z84" s="359"/>
      <c r="AA84" s="359"/>
      <c r="AB84" s="359"/>
      <c r="AC84" s="359"/>
      <c r="AD84" s="359"/>
      <c r="AE84" s="359"/>
      <c r="AF84" s="359"/>
      <c r="AG84" s="359"/>
      <c r="AH84" s="359"/>
      <c r="AI84" s="359"/>
      <c r="AJ84" s="359"/>
      <c r="AK84" s="359"/>
      <c r="AL84" s="359"/>
      <c r="AM84" s="359"/>
      <c r="AN84" s="359"/>
      <c r="AO84" s="359"/>
      <c r="AP84" s="359"/>
      <c r="AQ84" s="359"/>
      <c r="AR84" s="359"/>
      <c r="AS84" s="359"/>
      <c r="AT84" s="359"/>
      <c r="AU84" s="359"/>
      <c r="AV84" s="359"/>
      <c r="AW84" s="359"/>
      <c r="AX84" s="359"/>
      <c r="AY84" s="359"/>
    </row>
    <row r="85" spans="1:51" s="18" customFormat="1" ht="27" customHeight="1">
      <c r="A85" s="377" t="s">
        <v>97</v>
      </c>
      <c r="B85" s="362" t="s">
        <v>59</v>
      </c>
      <c r="C85" s="267" t="s">
        <v>2</v>
      </c>
      <c r="D85" s="268" t="s">
        <v>1</v>
      </c>
      <c r="E85" s="268" t="s">
        <v>39</v>
      </c>
      <c r="F85" s="268" t="s">
        <v>40</v>
      </c>
      <c r="G85" s="269" t="s">
        <v>41</v>
      </c>
      <c r="H85" s="356" t="s">
        <v>23</v>
      </c>
      <c r="I85" s="299" t="s">
        <v>5</v>
      </c>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row>
    <row r="86" spans="1:51" s="18" customFormat="1" ht="17.100000000000001" customHeight="1">
      <c r="A86" s="718" t="s">
        <v>307</v>
      </c>
      <c r="B86" s="720" t="s">
        <v>276</v>
      </c>
      <c r="C86" s="88" t="s">
        <v>134</v>
      </c>
      <c r="D86" s="338">
        <v>0</v>
      </c>
      <c r="E86" s="143">
        <v>0.75</v>
      </c>
      <c r="F86" s="143">
        <v>0.5</v>
      </c>
      <c r="G86" s="143">
        <v>0.63</v>
      </c>
      <c r="H86" s="143">
        <v>0.6</v>
      </c>
      <c r="I86" s="713" t="s">
        <v>495</v>
      </c>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2"/>
      <c r="AO86" s="162"/>
      <c r="AP86" s="162"/>
      <c r="AQ86" s="162"/>
      <c r="AR86" s="162"/>
      <c r="AS86" s="162"/>
      <c r="AT86" s="162"/>
      <c r="AU86" s="162"/>
      <c r="AV86" s="162"/>
      <c r="AW86" s="162"/>
      <c r="AX86" s="162"/>
      <c r="AY86" s="162"/>
    </row>
    <row r="87" spans="1:51" s="18" customFormat="1" ht="35.25" customHeight="1">
      <c r="A87" s="718"/>
      <c r="B87" s="720"/>
      <c r="C87" s="88" t="s">
        <v>3</v>
      </c>
      <c r="D87" s="89"/>
      <c r="E87" s="48"/>
      <c r="F87" s="48"/>
      <c r="G87" s="48"/>
      <c r="H87" s="142"/>
      <c r="I87" s="713"/>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row>
    <row r="88" spans="1:51" s="18" customFormat="1" ht="12" customHeight="1">
      <c r="A88" s="718"/>
      <c r="B88" s="720"/>
      <c r="C88" s="728"/>
      <c r="D88" s="725" t="s">
        <v>4</v>
      </c>
      <c r="E88" s="726"/>
      <c r="F88" s="726"/>
      <c r="G88" s="727"/>
      <c r="H88" s="29"/>
      <c r="I88" s="301" t="s">
        <v>8</v>
      </c>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row>
    <row r="89" spans="1:51" s="18" customFormat="1" ht="12.75" customHeight="1" thickBot="1">
      <c r="A89" s="719"/>
      <c r="B89" s="721"/>
      <c r="C89" s="729"/>
      <c r="D89" s="717" t="s">
        <v>410</v>
      </c>
      <c r="E89" s="717"/>
      <c r="F89" s="717"/>
      <c r="G89" s="717"/>
      <c r="H89" s="378"/>
      <c r="I89" s="379"/>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row>
    <row r="90" spans="1:51" s="12" customFormat="1">
      <c r="A90" s="136"/>
      <c r="B90" s="263"/>
      <c r="C90" s="263"/>
      <c r="D90" s="263"/>
      <c r="E90" s="263"/>
      <c r="F90" s="263"/>
      <c r="G90" s="263"/>
      <c r="H90" s="264"/>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row>
    <row r="91" spans="1:51" s="12" customFormat="1" ht="14.25">
      <c r="A91" s="12" t="s">
        <v>223</v>
      </c>
      <c r="C91" s="263"/>
      <c r="D91" s="263"/>
      <c r="E91" s="263"/>
      <c r="F91" s="263"/>
      <c r="G91" s="263"/>
      <c r="H91" s="264"/>
    </row>
    <row r="92" spans="1:51" s="12" customFormat="1">
      <c r="A92" s="326" t="s">
        <v>195</v>
      </c>
      <c r="B92" s="363"/>
      <c r="C92" s="263"/>
      <c r="D92" s="263"/>
      <c r="E92" s="263"/>
      <c r="F92" s="263"/>
      <c r="G92" s="263"/>
      <c r="H92" s="264"/>
    </row>
    <row r="93" spans="1:51" s="12" customFormat="1">
      <c r="B93" s="12" t="s">
        <v>184</v>
      </c>
      <c r="C93" s="263" t="s">
        <v>185</v>
      </c>
      <c r="D93" s="263" t="s">
        <v>186</v>
      </c>
      <c r="E93" s="263"/>
      <c r="F93" s="263"/>
      <c r="G93" s="263"/>
      <c r="H93" s="264"/>
    </row>
    <row r="94" spans="1:51" s="12" customFormat="1">
      <c r="A94" s="327" t="s">
        <v>196</v>
      </c>
      <c r="B94" s="12" t="s">
        <v>199</v>
      </c>
      <c r="C94" s="12" t="s">
        <v>201</v>
      </c>
      <c r="D94" s="12" t="s">
        <v>204</v>
      </c>
      <c r="E94" s="263"/>
      <c r="F94" s="263"/>
      <c r="G94" s="263"/>
      <c r="H94" s="264"/>
    </row>
    <row r="95" spans="1:51" s="12" customFormat="1">
      <c r="A95" s="327" t="s">
        <v>197</v>
      </c>
      <c r="B95" s="12" t="s">
        <v>198</v>
      </c>
      <c r="C95" s="12" t="s">
        <v>202</v>
      </c>
      <c r="D95" s="12" t="s">
        <v>205</v>
      </c>
      <c r="E95" s="263"/>
      <c r="F95" s="263"/>
      <c r="G95" s="263"/>
      <c r="H95" s="264"/>
    </row>
    <row r="96" spans="1:51" s="12" customFormat="1">
      <c r="A96" s="327" t="s">
        <v>207</v>
      </c>
      <c r="B96" s="12" t="s">
        <v>200</v>
      </c>
      <c r="C96" s="12" t="s">
        <v>203</v>
      </c>
      <c r="D96" s="12" t="s">
        <v>206</v>
      </c>
      <c r="E96" s="263"/>
      <c r="F96" s="263"/>
      <c r="G96" s="263"/>
      <c r="H96" s="264"/>
    </row>
    <row r="97" spans="1:51" s="12" customFormat="1">
      <c r="A97" s="12" t="s">
        <v>208</v>
      </c>
      <c r="C97" s="263"/>
      <c r="D97" s="263"/>
      <c r="E97" s="263"/>
      <c r="F97" s="263"/>
      <c r="G97" s="263"/>
      <c r="H97" s="264"/>
    </row>
    <row r="98" spans="1:51" s="12" customFormat="1">
      <c r="A98" s="12" t="s">
        <v>209</v>
      </c>
      <c r="C98" s="263"/>
      <c r="D98" s="263"/>
      <c r="E98" s="263"/>
      <c r="F98" s="263"/>
      <c r="G98" s="263"/>
      <c r="H98" s="264"/>
    </row>
    <row r="99" spans="1:51" s="12" customFormat="1">
      <c r="C99" s="263"/>
      <c r="D99" s="263"/>
      <c r="E99" s="263"/>
      <c r="F99" s="263"/>
      <c r="G99" s="263"/>
      <c r="H99" s="264"/>
    </row>
    <row r="100" spans="1:51" s="12" customFormat="1" ht="14.25">
      <c r="A100" s="12" t="s">
        <v>224</v>
      </c>
      <c r="C100" s="263"/>
      <c r="D100" s="263"/>
      <c r="E100" s="263"/>
      <c r="F100" s="263"/>
      <c r="G100" s="263"/>
      <c r="H100" s="264"/>
    </row>
    <row r="101" spans="1:51" s="12" customFormat="1">
      <c r="A101" s="12" t="s">
        <v>225</v>
      </c>
      <c r="C101" s="263"/>
      <c r="D101" s="263"/>
      <c r="E101" s="263"/>
      <c r="F101" s="263"/>
      <c r="G101" s="263"/>
      <c r="H101" s="264"/>
    </row>
    <row r="102" spans="1:51" s="12" customFormat="1">
      <c r="A102" s="326" t="s">
        <v>193</v>
      </c>
      <c r="C102" s="263"/>
      <c r="D102" s="263"/>
      <c r="E102" s="263"/>
      <c r="F102" s="263"/>
      <c r="G102" s="263"/>
      <c r="H102" s="264"/>
    </row>
    <row r="103" spans="1:51" s="12" customFormat="1">
      <c r="B103" s="12" t="s">
        <v>184</v>
      </c>
      <c r="C103" s="263" t="s">
        <v>185</v>
      </c>
      <c r="D103" s="263" t="s">
        <v>186</v>
      </c>
      <c r="E103" s="263"/>
      <c r="F103" s="263"/>
      <c r="G103" s="263"/>
      <c r="H103" s="264"/>
    </row>
    <row r="104" spans="1:51" s="12" customFormat="1">
      <c r="A104" s="327" t="s">
        <v>182</v>
      </c>
      <c r="B104" s="12" t="s">
        <v>187</v>
      </c>
      <c r="C104" s="12" t="s">
        <v>188</v>
      </c>
      <c r="D104" s="12" t="s">
        <v>189</v>
      </c>
      <c r="E104" s="263"/>
      <c r="F104" s="263"/>
      <c r="G104" s="263"/>
      <c r="H104" s="264"/>
    </row>
    <row r="105" spans="1:51" s="12" customFormat="1">
      <c r="A105" s="327" t="s">
        <v>183</v>
      </c>
      <c r="B105" s="12" t="s">
        <v>192</v>
      </c>
      <c r="C105" s="12" t="s">
        <v>191</v>
      </c>
      <c r="D105" s="12" t="s">
        <v>190</v>
      </c>
      <c r="E105" s="263"/>
      <c r="F105" s="263"/>
      <c r="G105" s="263"/>
      <c r="H105" s="264"/>
    </row>
    <row r="106" spans="1:51" s="12" customFormat="1">
      <c r="A106" s="12" t="s">
        <v>194</v>
      </c>
      <c r="C106" s="263"/>
      <c r="D106" s="263"/>
      <c r="E106" s="263"/>
      <c r="F106" s="263"/>
      <c r="G106" s="263"/>
      <c r="H106" s="264"/>
    </row>
    <row r="107" spans="1:51" s="12" customFormat="1">
      <c r="C107" s="263"/>
      <c r="D107" s="263"/>
      <c r="E107" s="263"/>
      <c r="F107" s="263"/>
      <c r="G107" s="263"/>
      <c r="H107" s="264"/>
    </row>
    <row r="108" spans="1:51" s="12" customFormat="1">
      <c r="E108" s="263"/>
      <c r="F108" s="263"/>
      <c r="G108" s="263"/>
      <c r="H108" s="264"/>
    </row>
    <row r="109" spans="1:51" s="12" customFormat="1">
      <c r="A109" s="136"/>
      <c r="B109" s="263"/>
      <c r="C109" s="263"/>
      <c r="D109" s="263"/>
      <c r="E109" s="263"/>
      <c r="F109" s="263"/>
      <c r="G109" s="263"/>
      <c r="H109" s="264"/>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row>
    <row r="110" spans="1:51" s="12" customFormat="1">
      <c r="A110" s="136"/>
      <c r="B110" s="263"/>
      <c r="C110" s="263"/>
      <c r="D110" s="263"/>
      <c r="E110" s="263"/>
      <c r="F110" s="263"/>
      <c r="G110" s="263"/>
      <c r="H110" s="264"/>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row>
    <row r="111" spans="1:51" s="12" customFormat="1">
      <c r="A111" s="136"/>
      <c r="B111" s="263"/>
      <c r="C111" s="263"/>
      <c r="D111" s="263"/>
      <c r="E111" s="263"/>
      <c r="F111" s="263"/>
      <c r="G111" s="263"/>
      <c r="H111" s="264"/>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row>
    <row r="112" spans="1:51">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row>
    <row r="113" spans="10:51">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row>
    <row r="114" spans="10:51">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row>
    <row r="115" spans="10:51">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2"/>
      <c r="AV115" s="162"/>
      <c r="AW115" s="162"/>
      <c r="AX115" s="162"/>
      <c r="AY115" s="162"/>
    </row>
    <row r="116" spans="10:51">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c r="AL116" s="162"/>
      <c r="AM116" s="162"/>
      <c r="AN116" s="162"/>
      <c r="AO116" s="162"/>
      <c r="AP116" s="162"/>
      <c r="AQ116" s="162"/>
      <c r="AR116" s="162"/>
      <c r="AS116" s="162"/>
      <c r="AT116" s="162"/>
      <c r="AU116" s="162"/>
      <c r="AV116" s="162"/>
      <c r="AW116" s="162"/>
      <c r="AX116" s="162"/>
      <c r="AY116" s="162"/>
    </row>
    <row r="117" spans="10:51">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2"/>
    </row>
    <row r="118" spans="10:51">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row>
    <row r="119" spans="10:51">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2"/>
    </row>
    <row r="120" spans="10:51">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c r="AW120" s="162"/>
      <c r="AX120" s="162"/>
      <c r="AY120" s="162"/>
    </row>
    <row r="121" spans="10:51">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c r="AY121" s="162"/>
    </row>
    <row r="122" spans="10:51">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row>
    <row r="123" spans="10:51">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c r="AY123" s="162"/>
    </row>
    <row r="124" spans="10:51">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c r="AY124" s="162"/>
    </row>
    <row r="125" spans="10:51">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c r="AY125" s="162"/>
    </row>
    <row r="126" spans="10:51">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row>
    <row r="127" spans="10:51">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row>
  </sheetData>
  <mergeCells count="80">
    <mergeCell ref="A43:A61"/>
    <mergeCell ref="B58:B61"/>
    <mergeCell ref="I58:I59"/>
    <mergeCell ref="C76:C77"/>
    <mergeCell ref="C71:C72"/>
    <mergeCell ref="D66:G66"/>
    <mergeCell ref="D60:G60"/>
    <mergeCell ref="D71:G71"/>
    <mergeCell ref="D76:G76"/>
    <mergeCell ref="A64:A77"/>
    <mergeCell ref="B74:B77"/>
    <mergeCell ref="I74:I75"/>
    <mergeCell ref="C45:C46"/>
    <mergeCell ref="D45:G45"/>
    <mergeCell ref="D50:G50"/>
    <mergeCell ref="C50:C51"/>
    <mergeCell ref="C55:C56"/>
    <mergeCell ref="I80:I81"/>
    <mergeCell ref="B86:B89"/>
    <mergeCell ref="I86:I87"/>
    <mergeCell ref="D77:H77"/>
    <mergeCell ref="B80:B83"/>
    <mergeCell ref="D61:G61"/>
    <mergeCell ref="C60:C61"/>
    <mergeCell ref="D82:G82"/>
    <mergeCell ref="D88:G88"/>
    <mergeCell ref="C88:C89"/>
    <mergeCell ref="C82:C83"/>
    <mergeCell ref="D56:G56"/>
    <mergeCell ref="B53:B56"/>
    <mergeCell ref="I53:I54"/>
    <mergeCell ref="A80:A83"/>
    <mergeCell ref="D83:G83"/>
    <mergeCell ref="D89:G89"/>
    <mergeCell ref="A86:A89"/>
    <mergeCell ref="D62:I62"/>
    <mergeCell ref="B64:B67"/>
    <mergeCell ref="D65:H65"/>
    <mergeCell ref="D67:H67"/>
    <mergeCell ref="B69:B72"/>
    <mergeCell ref="D72:H72"/>
    <mergeCell ref="I64:I73"/>
    <mergeCell ref="D46:G46"/>
    <mergeCell ref="D36:G36"/>
    <mergeCell ref="B38:B41"/>
    <mergeCell ref="B43:B46"/>
    <mergeCell ref="D30:G30"/>
    <mergeCell ref="D35:G35"/>
    <mergeCell ref="C30:C31"/>
    <mergeCell ref="D40:G40"/>
    <mergeCell ref="D51:G51"/>
    <mergeCell ref="B48:B51"/>
    <mergeCell ref="A8:A26"/>
    <mergeCell ref="D15:G15"/>
    <mergeCell ref="D16:G16"/>
    <mergeCell ref="D25:G25"/>
    <mergeCell ref="D26:G26"/>
    <mergeCell ref="B13:B16"/>
    <mergeCell ref="D11:G11"/>
    <mergeCell ref="D10:G10"/>
    <mergeCell ref="D20:G20"/>
    <mergeCell ref="B8:B11"/>
    <mergeCell ref="A28:A41"/>
    <mergeCell ref="B28:B31"/>
    <mergeCell ref="D31:G31"/>
    <mergeCell ref="B33:B36"/>
    <mergeCell ref="I28:I35"/>
    <mergeCell ref="D41:G41"/>
    <mergeCell ref="D21:G21"/>
    <mergeCell ref="B18:B21"/>
    <mergeCell ref="B23:B26"/>
    <mergeCell ref="I37:I41"/>
    <mergeCell ref="C40:C41"/>
    <mergeCell ref="C35:C36"/>
    <mergeCell ref="B5:I5"/>
    <mergeCell ref="B6:I6"/>
    <mergeCell ref="C9:C10"/>
    <mergeCell ref="C14:C15"/>
    <mergeCell ref="I7:I26"/>
    <mergeCell ref="C25:C26"/>
  </mergeCells>
  <pageMargins left="1" right="1" top="1" bottom="1" header="0.5" footer="0.5"/>
  <pageSetup scale="26" fitToWidth="0"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zoomScaleNormal="100" zoomScalePageLayoutView="140" workbookViewId="0">
      <pane ySplit="4" topLeftCell="A56" activePane="bottomLeft" state="frozen"/>
      <selection pane="bottomLeft"/>
    </sheetView>
  </sheetViews>
  <sheetFormatPr defaultColWidth="8.42578125" defaultRowHeight="15"/>
  <cols>
    <col min="1" max="1" width="37.42578125" style="20" customWidth="1"/>
    <col min="2" max="2" width="58" style="20" customWidth="1"/>
    <col min="3" max="14" width="8.42578125" style="478"/>
    <col min="15" max="16384" width="8.42578125" style="20"/>
  </cols>
  <sheetData>
    <row r="1" spans="1:14" s="478" customFormat="1"/>
    <row r="2" spans="1:14" s="478" customFormat="1" ht="15.75" thickBot="1"/>
    <row r="3" spans="1:14" s="2" customFormat="1" ht="25.5" customHeight="1" thickBot="1">
      <c r="A3" s="382" t="s">
        <v>412</v>
      </c>
      <c r="B3" s="383" t="s">
        <v>411</v>
      </c>
      <c r="C3" s="380"/>
      <c r="D3" s="380"/>
      <c r="E3" s="380"/>
      <c r="F3" s="380"/>
      <c r="G3" s="380"/>
      <c r="H3" s="380"/>
      <c r="I3" s="380"/>
      <c r="J3" s="380"/>
      <c r="K3" s="380"/>
      <c r="L3" s="380"/>
      <c r="M3" s="380"/>
      <c r="N3" s="380"/>
    </row>
    <row r="4" spans="1:14" s="2" customFormat="1" ht="13.5" thickBot="1">
      <c r="A4" s="742"/>
      <c r="B4" s="743"/>
      <c r="C4" s="380"/>
      <c r="D4" s="380"/>
      <c r="E4" s="380"/>
      <c r="F4" s="380"/>
      <c r="G4" s="380"/>
      <c r="H4" s="380"/>
      <c r="I4" s="380"/>
      <c r="J4" s="380"/>
      <c r="K4" s="380"/>
      <c r="L4" s="380"/>
      <c r="M4" s="380"/>
      <c r="N4" s="380"/>
    </row>
    <row r="5" spans="1:14" s="2" customFormat="1" ht="12.75">
      <c r="A5" s="389" t="s">
        <v>6</v>
      </c>
      <c r="B5" s="390" t="s">
        <v>16</v>
      </c>
      <c r="C5" s="380"/>
      <c r="D5" s="380"/>
      <c r="E5" s="380"/>
      <c r="F5" s="380"/>
      <c r="G5" s="380"/>
      <c r="H5" s="380"/>
      <c r="I5" s="380"/>
      <c r="J5" s="380"/>
      <c r="K5" s="380"/>
      <c r="L5" s="380"/>
      <c r="M5" s="380"/>
      <c r="N5" s="380"/>
    </row>
    <row r="6" spans="1:14" s="2" customFormat="1" ht="33.75" customHeight="1">
      <c r="A6" s="737" t="s">
        <v>176</v>
      </c>
      <c r="B6" s="391" t="s">
        <v>413</v>
      </c>
      <c r="C6" s="380"/>
      <c r="D6" s="380"/>
      <c r="E6" s="380"/>
      <c r="F6" s="380"/>
      <c r="G6" s="380"/>
      <c r="H6" s="380"/>
      <c r="I6" s="380"/>
      <c r="J6" s="380"/>
      <c r="K6" s="380"/>
      <c r="L6" s="380"/>
      <c r="M6" s="380"/>
      <c r="N6" s="380"/>
    </row>
    <row r="7" spans="1:14" s="2" customFormat="1" ht="12.75">
      <c r="A7" s="737"/>
      <c r="B7" s="392" t="s">
        <v>17</v>
      </c>
      <c r="C7" s="380"/>
      <c r="D7" s="380"/>
      <c r="E7" s="380"/>
      <c r="F7" s="380"/>
      <c r="G7" s="380"/>
      <c r="H7" s="380"/>
      <c r="I7" s="380"/>
      <c r="J7" s="380"/>
      <c r="K7" s="380"/>
      <c r="L7" s="380"/>
      <c r="M7" s="380"/>
      <c r="N7" s="380"/>
    </row>
    <row r="8" spans="1:14" s="2" customFormat="1" ht="24">
      <c r="A8" s="737"/>
      <c r="B8" s="391" t="s">
        <v>285</v>
      </c>
      <c r="C8" s="380"/>
      <c r="D8" s="380"/>
      <c r="E8" s="380"/>
      <c r="F8" s="380"/>
      <c r="G8" s="380"/>
      <c r="H8" s="380"/>
      <c r="I8" s="380"/>
      <c r="J8" s="380"/>
      <c r="K8" s="380"/>
      <c r="L8" s="380"/>
      <c r="M8" s="380"/>
      <c r="N8" s="380"/>
    </row>
    <row r="9" spans="1:14" s="2" customFormat="1" ht="12.75">
      <c r="A9" s="737"/>
      <c r="B9" s="392" t="s">
        <v>18</v>
      </c>
      <c r="C9" s="380"/>
      <c r="D9" s="380"/>
      <c r="E9" s="380"/>
      <c r="F9" s="380"/>
      <c r="G9" s="380"/>
      <c r="H9" s="380"/>
      <c r="I9" s="380"/>
      <c r="J9" s="380"/>
      <c r="K9" s="380"/>
      <c r="L9" s="380"/>
      <c r="M9" s="380"/>
      <c r="N9" s="380"/>
    </row>
    <row r="10" spans="1:14" s="2" customFormat="1" ht="25.5" customHeight="1">
      <c r="A10" s="737"/>
      <c r="B10" s="395" t="s">
        <v>138</v>
      </c>
      <c r="C10" s="380"/>
      <c r="D10" s="380"/>
      <c r="E10" s="380"/>
      <c r="F10" s="380"/>
      <c r="G10" s="380"/>
      <c r="H10" s="380"/>
      <c r="I10" s="380"/>
      <c r="J10" s="380"/>
      <c r="K10" s="380"/>
      <c r="L10" s="380"/>
      <c r="M10" s="380"/>
      <c r="N10" s="380"/>
    </row>
    <row r="11" spans="1:14" s="2" customFormat="1" ht="12.75">
      <c r="A11" s="737"/>
      <c r="B11" s="392" t="s">
        <v>85</v>
      </c>
      <c r="C11" s="380"/>
      <c r="D11" s="380"/>
      <c r="E11" s="380"/>
      <c r="F11" s="380"/>
      <c r="G11" s="380"/>
      <c r="H11" s="380"/>
      <c r="I11" s="380"/>
      <c r="J11" s="380"/>
      <c r="K11" s="380"/>
      <c r="L11" s="380"/>
      <c r="M11" s="380"/>
      <c r="N11" s="380"/>
    </row>
    <row r="12" spans="1:14" s="2" customFormat="1" ht="25.5" customHeight="1" thickBot="1">
      <c r="A12" s="738"/>
      <c r="B12" s="396" t="s">
        <v>286</v>
      </c>
      <c r="C12" s="380"/>
      <c r="D12" s="380"/>
      <c r="E12" s="380"/>
      <c r="F12" s="380"/>
      <c r="G12" s="380"/>
      <c r="H12" s="380"/>
      <c r="I12" s="380"/>
      <c r="J12" s="380"/>
      <c r="K12" s="380"/>
      <c r="L12" s="380"/>
      <c r="M12" s="380"/>
      <c r="N12" s="380"/>
    </row>
    <row r="13" spans="1:14" s="2" customFormat="1" ht="13.5" customHeight="1">
      <c r="A13" s="389" t="s">
        <v>9</v>
      </c>
      <c r="B13" s="390" t="s">
        <v>19</v>
      </c>
      <c r="C13" s="380"/>
      <c r="D13" s="380"/>
      <c r="E13" s="380"/>
      <c r="F13" s="380"/>
      <c r="G13" s="380"/>
      <c r="H13" s="380"/>
      <c r="I13" s="380"/>
      <c r="J13" s="380"/>
      <c r="K13" s="380"/>
      <c r="L13" s="380"/>
      <c r="M13" s="380"/>
      <c r="N13" s="380"/>
    </row>
    <row r="14" spans="1:14" s="2" customFormat="1" ht="24.75" customHeight="1">
      <c r="A14" s="739" t="s">
        <v>306</v>
      </c>
      <c r="B14" s="391" t="s">
        <v>139</v>
      </c>
      <c r="C14" s="380"/>
      <c r="D14" s="380"/>
      <c r="E14" s="380"/>
      <c r="F14" s="380"/>
      <c r="G14" s="380"/>
      <c r="H14" s="380"/>
      <c r="I14" s="380"/>
      <c r="J14" s="380"/>
      <c r="K14" s="380"/>
      <c r="L14" s="380"/>
      <c r="M14" s="380"/>
      <c r="N14" s="380"/>
    </row>
    <row r="15" spans="1:14" s="2" customFormat="1" ht="24" customHeight="1">
      <c r="A15" s="739"/>
      <c r="B15" s="392" t="s">
        <v>20</v>
      </c>
      <c r="C15" s="380"/>
      <c r="D15" s="380"/>
      <c r="E15" s="380"/>
      <c r="F15" s="380"/>
      <c r="G15" s="380"/>
      <c r="H15" s="380"/>
      <c r="I15" s="380"/>
      <c r="J15" s="380"/>
      <c r="K15" s="380"/>
      <c r="L15" s="380"/>
      <c r="M15" s="380"/>
      <c r="N15" s="380"/>
    </row>
    <row r="16" spans="1:14" s="2" customFormat="1" ht="24">
      <c r="A16" s="739"/>
      <c r="B16" s="391" t="s">
        <v>414</v>
      </c>
      <c r="C16" s="380"/>
      <c r="D16" s="380"/>
      <c r="E16" s="380"/>
      <c r="F16" s="380"/>
      <c r="G16" s="380"/>
      <c r="H16" s="380"/>
      <c r="I16" s="380"/>
      <c r="J16" s="380"/>
      <c r="K16" s="380"/>
      <c r="L16" s="380"/>
      <c r="M16" s="380"/>
      <c r="N16" s="380"/>
    </row>
    <row r="17" spans="1:14" s="2" customFormat="1" ht="12.75">
      <c r="A17" s="739"/>
      <c r="B17" s="392" t="s">
        <v>21</v>
      </c>
      <c r="C17" s="380"/>
      <c r="D17" s="380"/>
      <c r="E17" s="380"/>
      <c r="F17" s="380"/>
      <c r="G17" s="380"/>
      <c r="H17" s="380"/>
      <c r="I17" s="380"/>
      <c r="J17" s="380"/>
      <c r="K17" s="380"/>
      <c r="L17" s="380"/>
      <c r="M17" s="380"/>
      <c r="N17" s="380"/>
    </row>
    <row r="18" spans="1:14" s="2" customFormat="1" ht="24">
      <c r="A18" s="739"/>
      <c r="B18" s="391" t="s">
        <v>415</v>
      </c>
      <c r="C18" s="380"/>
      <c r="D18" s="380"/>
      <c r="E18" s="380"/>
      <c r="F18" s="380"/>
      <c r="G18" s="380"/>
      <c r="H18" s="380"/>
      <c r="I18" s="380"/>
      <c r="J18" s="380"/>
      <c r="K18" s="380"/>
      <c r="L18" s="380"/>
      <c r="M18" s="380"/>
      <c r="N18" s="380"/>
    </row>
    <row r="19" spans="1:14" s="2" customFormat="1" ht="12.75">
      <c r="A19" s="739"/>
      <c r="B19" s="392" t="s">
        <v>22</v>
      </c>
      <c r="C19" s="380"/>
      <c r="D19" s="380"/>
      <c r="E19" s="380"/>
      <c r="F19" s="380"/>
      <c r="G19" s="380"/>
      <c r="H19" s="380"/>
      <c r="I19" s="380"/>
      <c r="J19" s="380"/>
      <c r="K19" s="380"/>
      <c r="L19" s="380"/>
      <c r="M19" s="380"/>
      <c r="N19" s="380"/>
    </row>
    <row r="20" spans="1:14" s="2" customFormat="1" ht="36">
      <c r="A20" s="739"/>
      <c r="B20" s="391" t="s">
        <v>416</v>
      </c>
      <c r="C20" s="380"/>
      <c r="D20" s="380"/>
      <c r="E20" s="380"/>
      <c r="F20" s="380"/>
      <c r="G20" s="380"/>
      <c r="H20" s="380"/>
      <c r="I20" s="380"/>
      <c r="J20" s="380"/>
      <c r="K20" s="380"/>
      <c r="L20" s="380"/>
      <c r="M20" s="380"/>
      <c r="N20" s="380"/>
    </row>
    <row r="21" spans="1:14" s="2" customFormat="1" ht="12.95" customHeight="1">
      <c r="A21" s="739"/>
      <c r="B21" s="392" t="s">
        <v>84</v>
      </c>
      <c r="C21" s="380"/>
      <c r="D21" s="380"/>
      <c r="E21" s="380"/>
      <c r="F21" s="380"/>
      <c r="G21" s="380"/>
      <c r="H21" s="380"/>
      <c r="I21" s="380"/>
      <c r="J21" s="380"/>
      <c r="K21" s="380"/>
      <c r="L21" s="380"/>
      <c r="M21" s="380"/>
      <c r="N21" s="380"/>
    </row>
    <row r="22" spans="1:14" s="2" customFormat="1" ht="21.75" customHeight="1">
      <c r="A22" s="739"/>
      <c r="B22" s="394" t="s">
        <v>417</v>
      </c>
      <c r="C22" s="380"/>
      <c r="D22" s="380"/>
      <c r="E22" s="380"/>
      <c r="F22" s="380"/>
      <c r="G22" s="380"/>
      <c r="H22" s="380"/>
      <c r="I22" s="380"/>
      <c r="J22" s="380"/>
      <c r="K22" s="380"/>
      <c r="L22" s="380"/>
      <c r="M22" s="380"/>
      <c r="N22" s="380"/>
    </row>
    <row r="23" spans="1:14" s="2" customFormat="1" ht="12.75">
      <c r="A23" s="739"/>
      <c r="B23" s="392" t="s">
        <v>83</v>
      </c>
      <c r="C23" s="380"/>
      <c r="D23" s="380"/>
      <c r="E23" s="380"/>
      <c r="F23" s="380"/>
      <c r="G23" s="380"/>
      <c r="H23" s="380"/>
      <c r="I23" s="380"/>
      <c r="J23" s="380"/>
      <c r="K23" s="380"/>
      <c r="L23" s="380"/>
      <c r="M23" s="380"/>
      <c r="N23" s="380"/>
    </row>
    <row r="24" spans="1:14" s="2" customFormat="1" ht="30" customHeight="1">
      <c r="A24" s="739"/>
      <c r="B24" s="391" t="s">
        <v>418</v>
      </c>
      <c r="C24" s="380"/>
      <c r="D24" s="380"/>
      <c r="E24" s="380"/>
      <c r="F24" s="380"/>
      <c r="G24" s="380"/>
      <c r="H24" s="380"/>
      <c r="I24" s="380"/>
      <c r="J24" s="380"/>
      <c r="K24" s="380"/>
      <c r="L24" s="380"/>
      <c r="M24" s="380"/>
      <c r="N24" s="380"/>
    </row>
    <row r="25" spans="1:14" s="2" customFormat="1" ht="12.75">
      <c r="A25" s="739"/>
      <c r="B25" s="392" t="s">
        <v>82</v>
      </c>
      <c r="C25" s="380"/>
      <c r="D25" s="380"/>
      <c r="E25" s="380"/>
      <c r="F25" s="380"/>
      <c r="G25" s="380"/>
      <c r="H25" s="380"/>
      <c r="I25" s="380"/>
      <c r="J25" s="380"/>
      <c r="K25" s="380"/>
      <c r="L25" s="380"/>
      <c r="M25" s="380"/>
      <c r="N25" s="380"/>
    </row>
    <row r="26" spans="1:14" s="2" customFormat="1" ht="36">
      <c r="A26" s="739"/>
      <c r="B26" s="395" t="s">
        <v>140</v>
      </c>
      <c r="C26" s="380"/>
      <c r="D26" s="380"/>
      <c r="E26" s="380"/>
      <c r="F26" s="380"/>
      <c r="G26" s="380"/>
      <c r="H26" s="380"/>
      <c r="I26" s="380"/>
      <c r="J26" s="380"/>
      <c r="K26" s="380"/>
      <c r="L26" s="380"/>
      <c r="M26" s="380"/>
      <c r="N26" s="380"/>
    </row>
    <row r="27" spans="1:14" s="2" customFormat="1" ht="12.75">
      <c r="A27" s="739"/>
      <c r="B27" s="392" t="s">
        <v>81</v>
      </c>
      <c r="C27" s="380"/>
      <c r="D27" s="380"/>
      <c r="E27" s="380"/>
      <c r="F27" s="380"/>
      <c r="G27" s="380"/>
      <c r="H27" s="380"/>
      <c r="I27" s="380"/>
      <c r="J27" s="380"/>
      <c r="K27" s="380"/>
      <c r="L27" s="380"/>
      <c r="M27" s="380"/>
      <c r="N27" s="380"/>
    </row>
    <row r="28" spans="1:14" s="2" customFormat="1" ht="12.75">
      <c r="A28" s="739"/>
      <c r="B28" s="391" t="s">
        <v>296</v>
      </c>
      <c r="C28" s="380"/>
      <c r="D28" s="380"/>
      <c r="E28" s="380"/>
      <c r="F28" s="380"/>
      <c r="G28" s="380"/>
      <c r="H28" s="380"/>
      <c r="I28" s="380"/>
      <c r="J28" s="380"/>
      <c r="K28" s="380"/>
      <c r="L28" s="380"/>
      <c r="M28" s="380"/>
      <c r="N28" s="380"/>
    </row>
    <row r="29" spans="1:14" s="2" customFormat="1" ht="12.75">
      <c r="A29" s="739"/>
      <c r="B29" s="392" t="s">
        <v>80</v>
      </c>
      <c r="C29" s="380"/>
      <c r="D29" s="380"/>
      <c r="E29" s="380"/>
      <c r="F29" s="380"/>
      <c r="G29" s="380"/>
      <c r="H29" s="380"/>
      <c r="I29" s="380"/>
      <c r="J29" s="380"/>
      <c r="K29" s="380"/>
      <c r="L29" s="380"/>
      <c r="M29" s="380"/>
      <c r="N29" s="380"/>
    </row>
    <row r="30" spans="1:14" s="2" customFormat="1" ht="24">
      <c r="A30" s="739"/>
      <c r="B30" s="391" t="s">
        <v>141</v>
      </c>
      <c r="C30" s="380"/>
      <c r="D30" s="380"/>
      <c r="E30" s="380"/>
      <c r="F30" s="380"/>
      <c r="G30" s="380"/>
      <c r="H30" s="380"/>
      <c r="I30" s="380"/>
      <c r="J30" s="380"/>
      <c r="K30" s="380"/>
      <c r="L30" s="380"/>
      <c r="M30" s="380"/>
      <c r="N30" s="380"/>
    </row>
    <row r="31" spans="1:14" s="2" customFormat="1" ht="12.75">
      <c r="A31" s="739"/>
      <c r="B31" s="392" t="s">
        <v>118</v>
      </c>
      <c r="C31" s="380"/>
      <c r="D31" s="380"/>
      <c r="E31" s="380"/>
      <c r="F31" s="380"/>
      <c r="G31" s="380"/>
      <c r="H31" s="380"/>
      <c r="I31" s="380"/>
      <c r="J31" s="380"/>
      <c r="K31" s="380"/>
      <c r="L31" s="380"/>
      <c r="M31" s="380"/>
      <c r="N31" s="380"/>
    </row>
    <row r="32" spans="1:14" s="2" customFormat="1" ht="24">
      <c r="A32" s="739"/>
      <c r="B32" s="391" t="s">
        <v>287</v>
      </c>
      <c r="C32" s="380"/>
      <c r="D32" s="380"/>
      <c r="E32" s="380"/>
      <c r="F32" s="380"/>
      <c r="G32" s="380"/>
      <c r="H32" s="380"/>
      <c r="I32" s="380"/>
      <c r="J32" s="380"/>
      <c r="K32" s="380"/>
      <c r="L32" s="380"/>
      <c r="M32" s="380"/>
      <c r="N32" s="380"/>
    </row>
    <row r="33" spans="1:14" s="2" customFormat="1" ht="12.75">
      <c r="A33" s="739"/>
      <c r="B33" s="392" t="s">
        <v>120</v>
      </c>
      <c r="C33" s="380"/>
      <c r="D33" s="380"/>
      <c r="E33" s="380"/>
      <c r="F33" s="380"/>
      <c r="G33" s="380"/>
      <c r="H33" s="380"/>
      <c r="I33" s="380"/>
      <c r="J33" s="380"/>
      <c r="K33" s="380"/>
      <c r="L33" s="380"/>
      <c r="M33" s="380"/>
      <c r="N33" s="380"/>
    </row>
    <row r="34" spans="1:14" s="2" customFormat="1" ht="24">
      <c r="A34" s="739"/>
      <c r="B34" s="391" t="s">
        <v>142</v>
      </c>
      <c r="C34" s="380"/>
      <c r="D34" s="380"/>
      <c r="E34" s="380"/>
      <c r="F34" s="380"/>
      <c r="G34" s="380"/>
      <c r="H34" s="380"/>
      <c r="I34" s="380"/>
      <c r="J34" s="380"/>
      <c r="K34" s="380"/>
      <c r="L34" s="380"/>
      <c r="M34" s="380"/>
      <c r="N34" s="380"/>
    </row>
    <row r="35" spans="1:14" s="2" customFormat="1" ht="12.75">
      <c r="A35" s="739"/>
      <c r="B35" s="392" t="s">
        <v>121</v>
      </c>
      <c r="C35" s="380"/>
      <c r="D35" s="380"/>
      <c r="E35" s="380"/>
      <c r="F35" s="380"/>
      <c r="G35" s="380"/>
      <c r="H35" s="380"/>
      <c r="I35" s="380"/>
      <c r="J35" s="380"/>
      <c r="K35" s="380"/>
      <c r="L35" s="380"/>
      <c r="M35" s="380"/>
      <c r="N35" s="380"/>
    </row>
    <row r="36" spans="1:14" s="2" customFormat="1" ht="24">
      <c r="A36" s="739"/>
      <c r="B36" s="391" t="s">
        <v>143</v>
      </c>
      <c r="C36" s="380"/>
      <c r="D36" s="380"/>
      <c r="E36" s="380"/>
      <c r="F36" s="380"/>
      <c r="G36" s="380"/>
      <c r="H36" s="380"/>
      <c r="I36" s="380"/>
      <c r="J36" s="380"/>
      <c r="K36" s="380"/>
      <c r="L36" s="380"/>
      <c r="M36" s="380"/>
      <c r="N36" s="380"/>
    </row>
    <row r="37" spans="1:14" s="2" customFormat="1" ht="12.75">
      <c r="A37" s="739"/>
      <c r="B37" s="392" t="s">
        <v>122</v>
      </c>
      <c r="C37" s="380"/>
      <c r="D37" s="380"/>
      <c r="E37" s="380"/>
      <c r="F37" s="380"/>
      <c r="G37" s="380"/>
      <c r="H37" s="380"/>
      <c r="I37" s="380"/>
      <c r="J37" s="380"/>
      <c r="K37" s="380"/>
      <c r="L37" s="380"/>
      <c r="M37" s="380"/>
      <c r="N37" s="380"/>
    </row>
    <row r="38" spans="1:14" s="2" customFormat="1" ht="12.75">
      <c r="A38" s="739"/>
      <c r="B38" s="391" t="s">
        <v>144</v>
      </c>
      <c r="C38" s="380"/>
      <c r="D38" s="380"/>
      <c r="E38" s="380"/>
      <c r="F38" s="380"/>
      <c r="G38" s="380"/>
      <c r="H38" s="380"/>
      <c r="I38" s="380"/>
      <c r="J38" s="380"/>
      <c r="K38" s="380"/>
      <c r="L38" s="380"/>
      <c r="M38" s="380"/>
      <c r="N38" s="380"/>
    </row>
    <row r="39" spans="1:14" s="2" customFormat="1" ht="12.75">
      <c r="A39" s="739"/>
      <c r="B39" s="392" t="s">
        <v>123</v>
      </c>
      <c r="C39" s="380"/>
      <c r="D39" s="380"/>
      <c r="E39" s="380"/>
      <c r="F39" s="380"/>
      <c r="G39" s="380"/>
      <c r="H39" s="380"/>
      <c r="I39" s="380"/>
      <c r="J39" s="380"/>
      <c r="K39" s="380"/>
      <c r="L39" s="380"/>
      <c r="M39" s="380"/>
      <c r="N39" s="380"/>
    </row>
    <row r="40" spans="1:14" s="2" customFormat="1" ht="12.75">
      <c r="A40" s="739"/>
      <c r="B40" s="391" t="s">
        <v>419</v>
      </c>
      <c r="C40" s="380"/>
      <c r="D40" s="380"/>
      <c r="E40" s="380"/>
      <c r="F40" s="380"/>
      <c r="G40" s="380"/>
      <c r="H40" s="380"/>
      <c r="I40" s="380"/>
      <c r="J40" s="380"/>
      <c r="K40" s="380"/>
      <c r="L40" s="380"/>
      <c r="M40" s="380"/>
      <c r="N40" s="380"/>
    </row>
    <row r="41" spans="1:14" s="2" customFormat="1" ht="12.75">
      <c r="A41" s="739"/>
      <c r="B41" s="392" t="s">
        <v>124</v>
      </c>
      <c r="C41" s="380"/>
      <c r="D41" s="380"/>
      <c r="E41" s="380"/>
      <c r="F41" s="380"/>
      <c r="G41" s="380"/>
      <c r="H41" s="380"/>
      <c r="I41" s="380"/>
      <c r="J41" s="380"/>
      <c r="K41" s="380"/>
      <c r="L41" s="380"/>
      <c r="M41" s="380"/>
      <c r="N41" s="380"/>
    </row>
    <row r="42" spans="1:14" s="2" customFormat="1" ht="6" hidden="1" customHeight="1" thickBot="1">
      <c r="A42" s="739"/>
      <c r="B42" s="391"/>
      <c r="C42" s="380"/>
      <c r="D42" s="380"/>
      <c r="E42" s="380"/>
      <c r="F42" s="380"/>
      <c r="G42" s="380"/>
      <c r="H42" s="380"/>
      <c r="I42" s="380"/>
      <c r="J42" s="380"/>
      <c r="K42" s="380"/>
      <c r="L42" s="380"/>
      <c r="M42" s="380"/>
      <c r="N42" s="380"/>
    </row>
    <row r="43" spans="1:14" s="2" customFormat="1" ht="13.5" hidden="1" customHeight="1" thickBot="1">
      <c r="A43" s="739"/>
      <c r="B43" s="392" t="s">
        <v>125</v>
      </c>
      <c r="C43" s="380"/>
      <c r="D43" s="380"/>
      <c r="E43" s="380"/>
      <c r="F43" s="380"/>
      <c r="G43" s="380"/>
      <c r="H43" s="380"/>
      <c r="I43" s="380"/>
      <c r="J43" s="380"/>
      <c r="K43" s="380"/>
      <c r="L43" s="380"/>
      <c r="M43" s="380"/>
      <c r="N43" s="380"/>
    </row>
    <row r="44" spans="1:14" s="2" customFormat="1" ht="13.5" hidden="1" customHeight="1" thickBot="1">
      <c r="A44" s="739"/>
      <c r="B44" s="391"/>
      <c r="C44" s="380"/>
      <c r="D44" s="380"/>
      <c r="E44" s="380"/>
      <c r="F44" s="380"/>
      <c r="G44" s="380"/>
      <c r="H44" s="380"/>
      <c r="I44" s="380"/>
      <c r="J44" s="380"/>
      <c r="K44" s="380"/>
      <c r="L44" s="380"/>
      <c r="M44" s="380"/>
      <c r="N44" s="380"/>
    </row>
    <row r="45" spans="1:14" s="2" customFormat="1" ht="13.5" hidden="1" customHeight="1" thickBot="1">
      <c r="A45" s="739"/>
      <c r="B45" s="392" t="s">
        <v>126</v>
      </c>
      <c r="C45" s="380"/>
      <c r="D45" s="380"/>
      <c r="E45" s="380"/>
      <c r="F45" s="380"/>
      <c r="G45" s="380"/>
      <c r="H45" s="380"/>
      <c r="I45" s="380"/>
      <c r="J45" s="380"/>
      <c r="K45" s="380"/>
      <c r="L45" s="380"/>
      <c r="M45" s="380"/>
      <c r="N45" s="380"/>
    </row>
    <row r="46" spans="1:14" s="2" customFormat="1" ht="13.5" hidden="1" customHeight="1" thickBot="1">
      <c r="A46" s="739"/>
      <c r="B46" s="391"/>
      <c r="C46" s="380"/>
      <c r="D46" s="380"/>
      <c r="E46" s="380"/>
      <c r="F46" s="380"/>
      <c r="G46" s="380"/>
      <c r="H46" s="380"/>
      <c r="I46" s="380"/>
      <c r="J46" s="380"/>
      <c r="K46" s="380"/>
      <c r="L46" s="380"/>
      <c r="M46" s="380"/>
      <c r="N46" s="380"/>
    </row>
    <row r="47" spans="1:14" s="2" customFormat="1" ht="13.5" hidden="1" customHeight="1" thickBot="1">
      <c r="A47" s="739"/>
      <c r="B47" s="392" t="s">
        <v>127</v>
      </c>
      <c r="C47" s="380"/>
      <c r="D47" s="380"/>
      <c r="E47" s="380"/>
      <c r="F47" s="380"/>
      <c r="G47" s="380"/>
      <c r="H47" s="380"/>
      <c r="I47" s="380"/>
      <c r="J47" s="380"/>
      <c r="K47" s="380"/>
      <c r="L47" s="380"/>
      <c r="M47" s="380"/>
      <c r="N47" s="380"/>
    </row>
    <row r="48" spans="1:14" s="2" customFormat="1" ht="13.5" hidden="1" customHeight="1" thickBot="1">
      <c r="A48" s="739"/>
      <c r="B48" s="391"/>
      <c r="C48" s="380"/>
      <c r="D48" s="380"/>
      <c r="E48" s="380"/>
      <c r="F48" s="380"/>
      <c r="G48" s="380"/>
      <c r="H48" s="380"/>
      <c r="I48" s="380"/>
      <c r="J48" s="380"/>
      <c r="K48" s="380"/>
      <c r="L48" s="380"/>
      <c r="M48" s="380"/>
      <c r="N48" s="380"/>
    </row>
    <row r="49" spans="1:14" s="2" customFormat="1" ht="13.5" hidden="1" customHeight="1" thickBot="1">
      <c r="A49" s="739"/>
      <c r="B49" s="392" t="s">
        <v>128</v>
      </c>
      <c r="C49" s="380"/>
      <c r="D49" s="380"/>
      <c r="E49" s="380"/>
      <c r="F49" s="380"/>
      <c r="G49" s="380"/>
      <c r="H49" s="380"/>
      <c r="I49" s="380"/>
      <c r="J49" s="380"/>
      <c r="K49" s="380"/>
      <c r="L49" s="380"/>
      <c r="M49" s="380"/>
      <c r="N49" s="380"/>
    </row>
    <row r="50" spans="1:14" s="2" customFormat="1" ht="13.5" thickBot="1">
      <c r="A50" s="740"/>
      <c r="B50" s="393"/>
      <c r="C50" s="380"/>
      <c r="D50" s="380"/>
      <c r="E50" s="380"/>
      <c r="F50" s="380"/>
      <c r="G50" s="380"/>
      <c r="H50" s="380"/>
      <c r="I50" s="380"/>
      <c r="J50" s="380"/>
      <c r="K50" s="380"/>
      <c r="L50" s="380"/>
      <c r="M50" s="380"/>
      <c r="N50" s="380"/>
    </row>
    <row r="51" spans="1:14" s="3" customFormat="1" ht="12.75">
      <c r="A51" s="389" t="s">
        <v>14</v>
      </c>
      <c r="B51" s="390" t="s">
        <v>26</v>
      </c>
      <c r="C51" s="479"/>
      <c r="D51" s="479"/>
      <c r="E51" s="479"/>
      <c r="F51" s="479"/>
      <c r="G51" s="479"/>
      <c r="H51" s="479"/>
      <c r="I51" s="479"/>
      <c r="J51" s="479"/>
      <c r="K51" s="479"/>
      <c r="L51" s="479"/>
      <c r="M51" s="479"/>
      <c r="N51" s="479"/>
    </row>
    <row r="52" spans="1:14" s="2" customFormat="1" ht="24.75" customHeight="1">
      <c r="A52" s="737" t="s">
        <v>391</v>
      </c>
      <c r="B52" s="391" t="s">
        <v>145</v>
      </c>
      <c r="C52" s="380"/>
      <c r="D52" s="380"/>
      <c r="E52" s="380"/>
      <c r="F52" s="380"/>
      <c r="G52" s="380"/>
      <c r="H52" s="380"/>
      <c r="I52" s="380"/>
      <c r="J52" s="380"/>
      <c r="K52" s="380"/>
      <c r="L52" s="380"/>
      <c r="M52" s="380"/>
      <c r="N52" s="380"/>
    </row>
    <row r="53" spans="1:14" s="2" customFormat="1" ht="12.75">
      <c r="A53" s="737"/>
      <c r="B53" s="392" t="s">
        <v>25</v>
      </c>
      <c r="C53" s="380"/>
      <c r="D53" s="380"/>
      <c r="E53" s="380"/>
      <c r="F53" s="380"/>
      <c r="G53" s="380"/>
      <c r="H53" s="380"/>
      <c r="I53" s="380"/>
      <c r="J53" s="380"/>
      <c r="K53" s="380"/>
      <c r="L53" s="380"/>
      <c r="M53" s="380"/>
      <c r="N53" s="380"/>
    </row>
    <row r="54" spans="1:14" s="2" customFormat="1" ht="14.25" customHeight="1">
      <c r="A54" s="737"/>
      <c r="B54" s="391" t="s">
        <v>175</v>
      </c>
      <c r="C54" s="380"/>
      <c r="D54" s="380"/>
      <c r="E54" s="380"/>
      <c r="F54" s="380"/>
      <c r="G54" s="380"/>
      <c r="H54" s="380"/>
      <c r="I54" s="380"/>
      <c r="J54" s="380"/>
      <c r="K54" s="380"/>
      <c r="L54" s="380"/>
      <c r="M54" s="380"/>
      <c r="N54" s="380"/>
    </row>
    <row r="55" spans="1:14" s="2" customFormat="1" ht="12.75">
      <c r="A55" s="737"/>
      <c r="B55" s="392" t="s">
        <v>27</v>
      </c>
      <c r="C55" s="380"/>
      <c r="D55" s="380"/>
      <c r="E55" s="380"/>
      <c r="F55" s="380"/>
      <c r="G55" s="380"/>
      <c r="H55" s="380"/>
      <c r="I55" s="380"/>
      <c r="J55" s="380"/>
      <c r="K55" s="380"/>
      <c r="L55" s="380"/>
      <c r="M55" s="380"/>
      <c r="N55" s="380"/>
    </row>
    <row r="56" spans="1:14" s="2" customFormat="1" ht="29.25" customHeight="1">
      <c r="A56" s="737"/>
      <c r="B56" s="391" t="s">
        <v>174</v>
      </c>
      <c r="C56" s="380"/>
      <c r="D56" s="380"/>
      <c r="E56" s="380"/>
      <c r="F56" s="380"/>
      <c r="G56" s="380"/>
      <c r="H56" s="380"/>
      <c r="I56" s="380"/>
      <c r="J56" s="380"/>
      <c r="K56" s="380"/>
      <c r="L56" s="380"/>
      <c r="M56" s="380"/>
      <c r="N56" s="380"/>
    </row>
    <row r="57" spans="1:14" s="2" customFormat="1" ht="12.75">
      <c r="A57" s="737"/>
      <c r="B57" s="392" t="s">
        <v>28</v>
      </c>
      <c r="C57" s="380"/>
      <c r="D57" s="380"/>
      <c r="E57" s="380"/>
      <c r="F57" s="380"/>
      <c r="G57" s="380"/>
      <c r="H57" s="380"/>
      <c r="I57" s="380"/>
      <c r="J57" s="380"/>
      <c r="K57" s="380"/>
      <c r="L57" s="380"/>
      <c r="M57" s="380"/>
      <c r="N57" s="380"/>
    </row>
    <row r="58" spans="1:14" s="2" customFormat="1" ht="29.25" customHeight="1" thickBot="1">
      <c r="A58" s="738"/>
      <c r="B58" s="393" t="s">
        <v>255</v>
      </c>
      <c r="C58" s="380"/>
      <c r="D58" s="380"/>
      <c r="E58" s="380"/>
      <c r="F58" s="380"/>
      <c r="G58" s="380"/>
      <c r="H58" s="380"/>
      <c r="I58" s="380"/>
      <c r="J58" s="380"/>
      <c r="K58" s="380"/>
      <c r="L58" s="380"/>
      <c r="M58" s="380"/>
      <c r="N58" s="380"/>
    </row>
    <row r="59" spans="1:14" s="2" customFormat="1" ht="12.75">
      <c r="A59" s="387" t="s">
        <v>79</v>
      </c>
      <c r="B59" s="388" t="s">
        <v>78</v>
      </c>
      <c r="C59" s="380"/>
      <c r="D59" s="380"/>
      <c r="E59" s="380"/>
      <c r="F59" s="380"/>
      <c r="G59" s="380"/>
      <c r="H59" s="380"/>
      <c r="I59" s="380"/>
      <c r="J59" s="380"/>
      <c r="K59" s="380"/>
      <c r="L59" s="380"/>
      <c r="M59" s="380"/>
      <c r="N59" s="380"/>
    </row>
    <row r="60" spans="1:14" s="6" customFormat="1" ht="25.5" customHeight="1">
      <c r="A60" s="741" t="s">
        <v>298</v>
      </c>
      <c r="B60" s="384" t="s">
        <v>288</v>
      </c>
      <c r="C60" s="186"/>
      <c r="D60" s="186"/>
      <c r="E60" s="186"/>
      <c r="F60" s="186"/>
      <c r="G60" s="186"/>
      <c r="H60" s="186"/>
      <c r="I60" s="186"/>
      <c r="J60" s="186"/>
      <c r="K60" s="186"/>
      <c r="L60" s="186"/>
      <c r="M60" s="186"/>
      <c r="N60" s="186"/>
    </row>
    <row r="61" spans="1:14" s="6" customFormat="1" ht="12.75">
      <c r="A61" s="718"/>
      <c r="B61" s="385" t="s">
        <v>278</v>
      </c>
      <c r="C61" s="186"/>
      <c r="D61" s="186"/>
      <c r="E61" s="186"/>
      <c r="F61" s="186"/>
      <c r="G61" s="186"/>
      <c r="H61" s="186"/>
      <c r="I61" s="186"/>
      <c r="J61" s="186"/>
      <c r="K61" s="186"/>
      <c r="L61" s="186"/>
      <c r="M61" s="186"/>
      <c r="N61" s="186"/>
    </row>
    <row r="62" spans="1:14" s="6" customFormat="1" ht="24">
      <c r="A62" s="718"/>
      <c r="B62" s="384" t="s">
        <v>291</v>
      </c>
      <c r="C62" s="186"/>
      <c r="D62" s="186"/>
      <c r="E62" s="186"/>
      <c r="F62" s="186"/>
      <c r="G62" s="186"/>
      <c r="H62" s="186"/>
      <c r="I62" s="186"/>
      <c r="J62" s="186"/>
      <c r="K62" s="186"/>
      <c r="L62" s="186"/>
      <c r="M62" s="186"/>
      <c r="N62" s="186"/>
    </row>
    <row r="63" spans="1:14" s="6" customFormat="1" ht="12.75">
      <c r="A63" s="718"/>
      <c r="B63" s="385" t="s">
        <v>279</v>
      </c>
      <c r="C63" s="186"/>
      <c r="D63" s="186"/>
      <c r="E63" s="186"/>
      <c r="F63" s="186"/>
      <c r="G63" s="186"/>
      <c r="H63" s="186"/>
      <c r="I63" s="186"/>
      <c r="J63" s="186"/>
      <c r="K63" s="186"/>
      <c r="L63" s="186"/>
      <c r="M63" s="186"/>
      <c r="N63" s="186"/>
    </row>
    <row r="64" spans="1:14" s="6" customFormat="1" ht="24">
      <c r="A64" s="718"/>
      <c r="B64" s="384" t="s">
        <v>293</v>
      </c>
      <c r="C64" s="186"/>
      <c r="D64" s="186"/>
      <c r="E64" s="186"/>
      <c r="F64" s="186"/>
      <c r="G64" s="186"/>
      <c r="H64" s="186"/>
      <c r="I64" s="186"/>
      <c r="J64" s="186"/>
      <c r="K64" s="186"/>
      <c r="L64" s="186"/>
      <c r="M64" s="186"/>
      <c r="N64" s="186"/>
    </row>
    <row r="65" spans="1:14" s="6" customFormat="1" ht="12.75">
      <c r="A65" s="718"/>
      <c r="B65" s="385" t="s">
        <v>280</v>
      </c>
      <c r="C65" s="186"/>
      <c r="D65" s="186"/>
      <c r="E65" s="186"/>
      <c r="F65" s="186"/>
      <c r="G65" s="186"/>
      <c r="H65" s="186"/>
      <c r="I65" s="186"/>
      <c r="J65" s="186"/>
      <c r="K65" s="186"/>
      <c r="L65" s="186"/>
      <c r="M65" s="186"/>
      <c r="N65" s="186"/>
    </row>
    <row r="66" spans="1:14" s="6" customFormat="1" ht="13.5" thickBot="1">
      <c r="A66" s="719"/>
      <c r="B66" s="386" t="s">
        <v>295</v>
      </c>
      <c r="C66" s="186"/>
      <c r="D66" s="186"/>
      <c r="E66" s="186"/>
      <c r="F66" s="186"/>
      <c r="G66" s="186"/>
      <c r="H66" s="186"/>
      <c r="I66" s="186"/>
      <c r="J66" s="186"/>
      <c r="K66" s="186"/>
      <c r="L66" s="186"/>
      <c r="M66" s="186"/>
      <c r="N66" s="186"/>
    </row>
  </sheetData>
  <mergeCells count="5">
    <mergeCell ref="A6:A12"/>
    <mergeCell ref="A14:A50"/>
    <mergeCell ref="A52:A58"/>
    <mergeCell ref="A60:A66"/>
    <mergeCell ref="A4:B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130"/>
  <sheetViews>
    <sheetView zoomScaleNormal="100" zoomScalePageLayoutView="80" workbookViewId="0"/>
  </sheetViews>
  <sheetFormatPr defaultColWidth="9" defaultRowHeight="12.75"/>
  <cols>
    <col min="1" max="1" width="38" style="43" customWidth="1"/>
    <col min="2" max="2" width="44.42578125" style="43" customWidth="1"/>
    <col min="3" max="3" width="21.42578125" style="190" customWidth="1"/>
    <col min="4" max="4" width="21.42578125" style="43" customWidth="1"/>
    <col min="5" max="5" width="27.85546875" style="43" bestFit="1" customWidth="1"/>
    <col min="6" max="6" width="33.42578125" style="43" customWidth="1"/>
    <col min="7" max="7" width="31" style="43" customWidth="1"/>
    <col min="8" max="8" width="23" style="44" customWidth="1"/>
    <col min="9" max="9" width="57" style="165" customWidth="1"/>
    <col min="10" max="10" width="16.7109375" style="164" customWidth="1"/>
    <col min="11" max="11" width="11.28515625" style="164" customWidth="1"/>
    <col min="12" max="47" width="9" style="164"/>
    <col min="48" max="16384" width="9" style="165"/>
  </cols>
  <sheetData>
    <row r="1" spans="1:51" s="164" customFormat="1">
      <c r="A1" s="136"/>
      <c r="B1" s="136"/>
      <c r="C1" s="410"/>
      <c r="D1" s="136"/>
      <c r="E1" s="136"/>
      <c r="F1" s="136"/>
      <c r="G1" s="136"/>
      <c r="H1" s="411"/>
    </row>
    <row r="2" spans="1:51" s="164" customFormat="1">
      <c r="A2" s="136"/>
      <c r="B2" s="136"/>
      <c r="C2" s="410"/>
      <c r="D2" s="136"/>
      <c r="E2" s="136"/>
      <c r="F2" s="136"/>
      <c r="G2" s="136"/>
      <c r="H2" s="411"/>
    </row>
    <row r="3" spans="1:51" s="164" customFormat="1">
      <c r="A3" s="136"/>
      <c r="B3" s="136"/>
      <c r="C3" s="410"/>
      <c r="D3" s="136"/>
      <c r="E3" s="136"/>
      <c r="F3" s="136"/>
      <c r="G3" s="136"/>
      <c r="H3" s="411"/>
    </row>
    <row r="4" spans="1:51" s="164" customFormat="1" ht="13.5" thickBot="1">
      <c r="A4" s="136"/>
      <c r="B4" s="136"/>
      <c r="C4" s="410"/>
      <c r="D4" s="136"/>
      <c r="E4" s="136"/>
      <c r="F4" s="136"/>
      <c r="G4" s="136"/>
      <c r="H4" s="411"/>
    </row>
    <row r="5" spans="1:51" ht="32.25" customHeight="1">
      <c r="A5" s="364"/>
      <c r="B5" s="744" t="s">
        <v>431</v>
      </c>
      <c r="C5" s="744"/>
      <c r="D5" s="744"/>
      <c r="E5" s="744"/>
      <c r="F5" s="744"/>
      <c r="G5" s="744"/>
      <c r="H5" s="744"/>
      <c r="I5" s="745"/>
    </row>
    <row r="6" spans="1:51" ht="17.25" customHeight="1">
      <c r="A6" s="422"/>
      <c r="B6" s="707"/>
      <c r="C6" s="707"/>
      <c r="D6" s="707"/>
      <c r="E6" s="707"/>
      <c r="F6" s="707"/>
      <c r="G6" s="707"/>
      <c r="H6" s="707"/>
      <c r="I6" s="708"/>
    </row>
    <row r="7" spans="1:51" ht="40.5" customHeight="1">
      <c r="A7" s="423" t="s">
        <v>0</v>
      </c>
      <c r="B7" s="23" t="s">
        <v>13</v>
      </c>
      <c r="C7" s="78" t="s">
        <v>2</v>
      </c>
      <c r="D7" s="98" t="s">
        <v>1</v>
      </c>
      <c r="E7" s="337" t="s">
        <v>61</v>
      </c>
      <c r="F7" s="337" t="s">
        <v>57</v>
      </c>
      <c r="G7" s="337" t="s">
        <v>56</v>
      </c>
      <c r="H7" s="113" t="s">
        <v>23</v>
      </c>
      <c r="I7" s="746"/>
    </row>
    <row r="8" spans="1:51" s="163" customFormat="1" ht="63.75">
      <c r="A8" s="757" t="s">
        <v>216</v>
      </c>
      <c r="B8" s="616" t="s">
        <v>215</v>
      </c>
      <c r="C8" s="330"/>
      <c r="D8" s="26" t="s">
        <v>77</v>
      </c>
      <c r="E8" s="330" t="s">
        <v>211</v>
      </c>
      <c r="F8" s="330" t="s">
        <v>232</v>
      </c>
      <c r="G8" s="330" t="s">
        <v>235</v>
      </c>
      <c r="H8" s="334" t="s">
        <v>236</v>
      </c>
      <c r="I8" s="747"/>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3" customFormat="1" ht="12.75" customHeight="1">
      <c r="A9" s="757"/>
      <c r="B9" s="616"/>
      <c r="C9" s="343" t="s">
        <v>3</v>
      </c>
      <c r="D9" s="30"/>
      <c r="E9" s="330"/>
      <c r="F9" s="330"/>
      <c r="G9" s="330"/>
      <c r="H9" s="334"/>
      <c r="I9" s="747"/>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s="163" customFormat="1" ht="12.75" customHeight="1">
      <c r="A10" s="757"/>
      <c r="B10" s="616"/>
      <c r="C10" s="711"/>
      <c r="D10" s="587" t="s">
        <v>4</v>
      </c>
      <c r="E10" s="587"/>
      <c r="F10" s="587"/>
      <c r="G10" s="587"/>
      <c r="H10" s="29"/>
      <c r="I10" s="747"/>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s="163" customFormat="1">
      <c r="A11" s="757"/>
      <c r="B11" s="616"/>
      <c r="C11" s="712"/>
      <c r="D11" s="585" t="s">
        <v>218</v>
      </c>
      <c r="E11" s="585"/>
      <c r="F11" s="585"/>
      <c r="G11" s="585"/>
      <c r="H11" s="334"/>
      <c r="I11" s="747"/>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s="163" customFormat="1">
      <c r="A12" s="757"/>
      <c r="B12" s="23" t="s">
        <v>15</v>
      </c>
      <c r="C12" s="23" t="s">
        <v>2</v>
      </c>
      <c r="D12" s="337" t="s">
        <v>1</v>
      </c>
      <c r="E12" s="337" t="s">
        <v>39</v>
      </c>
      <c r="F12" s="337" t="s">
        <v>40</v>
      </c>
      <c r="G12" s="49" t="s">
        <v>41</v>
      </c>
      <c r="H12" s="29" t="s">
        <v>23</v>
      </c>
      <c r="I12" s="747"/>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row>
    <row r="13" spans="1:51" s="163" customFormat="1" ht="71.25" customHeight="1">
      <c r="A13" s="757"/>
      <c r="B13" s="616" t="s">
        <v>217</v>
      </c>
      <c r="C13" s="330"/>
      <c r="D13" s="330" t="s">
        <v>256</v>
      </c>
      <c r="E13" s="330" t="s">
        <v>212</v>
      </c>
      <c r="F13" s="330" t="s">
        <v>360</v>
      </c>
      <c r="G13" s="330" t="s">
        <v>394</v>
      </c>
      <c r="H13" s="334" t="s">
        <v>236</v>
      </c>
      <c r="I13" s="747"/>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row>
    <row r="14" spans="1:51" s="163" customFormat="1" ht="12.75" customHeight="1">
      <c r="A14" s="757"/>
      <c r="B14" s="616"/>
      <c r="C14" s="343" t="s">
        <v>3</v>
      </c>
      <c r="D14" s="30"/>
      <c r="E14" s="330"/>
      <c r="F14" s="330"/>
      <c r="G14" s="330"/>
      <c r="H14" s="334"/>
      <c r="I14" s="747"/>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row>
    <row r="15" spans="1:51" s="163" customFormat="1" ht="12.75" customHeight="1">
      <c r="A15" s="757"/>
      <c r="B15" s="616"/>
      <c r="C15" s="711"/>
      <c r="D15" s="587" t="s">
        <v>4</v>
      </c>
      <c r="E15" s="587"/>
      <c r="F15" s="587"/>
      <c r="G15" s="587"/>
      <c r="H15" s="29"/>
      <c r="I15" s="747"/>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row>
    <row r="16" spans="1:51" s="163" customFormat="1">
      <c r="A16" s="757"/>
      <c r="B16" s="616"/>
      <c r="C16" s="712"/>
      <c r="D16" s="585" t="s">
        <v>218</v>
      </c>
      <c r="E16" s="585"/>
      <c r="F16" s="585"/>
      <c r="G16" s="585"/>
      <c r="H16" s="334"/>
      <c r="I16" s="747"/>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row>
    <row r="17" spans="1:51" s="163" customFormat="1" ht="24" customHeight="1">
      <c r="A17" s="757"/>
      <c r="B17" s="23" t="s">
        <v>34</v>
      </c>
      <c r="C17" s="23" t="s">
        <v>2</v>
      </c>
      <c r="D17" s="337" t="s">
        <v>1</v>
      </c>
      <c r="E17" s="337" t="s">
        <v>39</v>
      </c>
      <c r="F17" s="337" t="s">
        <v>40</v>
      </c>
      <c r="G17" s="49" t="s">
        <v>41</v>
      </c>
      <c r="H17" s="29" t="s">
        <v>23</v>
      </c>
      <c r="I17" s="747"/>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row>
    <row r="18" spans="1:51" s="163" customFormat="1" ht="76.5">
      <c r="A18" s="757"/>
      <c r="B18" s="616" t="s">
        <v>359</v>
      </c>
      <c r="C18" s="344"/>
      <c r="D18" s="330" t="s">
        <v>46</v>
      </c>
      <c r="E18" s="330" t="s">
        <v>213</v>
      </c>
      <c r="F18" s="330" t="s">
        <v>219</v>
      </c>
      <c r="G18" s="330" t="s">
        <v>239</v>
      </c>
      <c r="H18" s="334" t="s">
        <v>221</v>
      </c>
      <c r="I18" s="747"/>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row>
    <row r="19" spans="1:51" s="163" customFormat="1" ht="12.75" customHeight="1">
      <c r="A19" s="757"/>
      <c r="B19" s="616"/>
      <c r="C19" s="343" t="s">
        <v>3</v>
      </c>
      <c r="D19" s="30"/>
      <c r="E19" s="330"/>
      <c r="F19" s="330"/>
      <c r="G19" s="330"/>
      <c r="H19" s="334"/>
      <c r="I19" s="747"/>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row>
    <row r="20" spans="1:51" s="163" customFormat="1" ht="12.75" customHeight="1">
      <c r="A20" s="757"/>
      <c r="B20" s="616"/>
      <c r="C20" s="711"/>
      <c r="D20" s="587" t="s">
        <v>4</v>
      </c>
      <c r="E20" s="587"/>
      <c r="F20" s="587"/>
      <c r="G20" s="587"/>
      <c r="H20" s="29"/>
      <c r="I20" s="747"/>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row>
    <row r="21" spans="1:51" s="163" customFormat="1">
      <c r="A21" s="757"/>
      <c r="B21" s="616"/>
      <c r="C21" s="712"/>
      <c r="D21" s="585" t="s">
        <v>218</v>
      </c>
      <c r="E21" s="585"/>
      <c r="F21" s="585"/>
      <c r="G21" s="585"/>
      <c r="H21" s="68"/>
      <c r="I21" s="747"/>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s="163" customFormat="1">
      <c r="A22" s="757"/>
      <c r="B22" s="23" t="s">
        <v>36</v>
      </c>
      <c r="C22" s="23" t="s">
        <v>2</v>
      </c>
      <c r="D22" s="337" t="s">
        <v>1</v>
      </c>
      <c r="E22" s="337" t="s">
        <v>39</v>
      </c>
      <c r="F22" s="337" t="s">
        <v>40</v>
      </c>
      <c r="G22" s="49" t="s">
        <v>41</v>
      </c>
      <c r="H22" s="29" t="s">
        <v>23</v>
      </c>
      <c r="I22" s="747"/>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3" customFormat="1" ht="102">
      <c r="A23" s="757"/>
      <c r="B23" s="616" t="s">
        <v>282</v>
      </c>
      <c r="C23" s="330"/>
      <c r="D23" s="330" t="s">
        <v>46</v>
      </c>
      <c r="E23" s="330" t="s">
        <v>214</v>
      </c>
      <c r="F23" s="330" t="s">
        <v>399</v>
      </c>
      <c r="G23" s="330" t="s">
        <v>363</v>
      </c>
      <c r="H23" s="334" t="s">
        <v>221</v>
      </c>
      <c r="I23" s="747"/>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ht="12.75" customHeight="1">
      <c r="A24" s="757"/>
      <c r="B24" s="616"/>
      <c r="C24" s="343" t="s">
        <v>3</v>
      </c>
      <c r="D24" s="30"/>
      <c r="E24" s="330"/>
      <c r="F24" s="330"/>
      <c r="G24" s="330"/>
      <c r="H24" s="334"/>
      <c r="I24" s="747"/>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ht="12.75" customHeight="1">
      <c r="A25" s="757"/>
      <c r="B25" s="616"/>
      <c r="C25" s="711"/>
      <c r="D25" s="587" t="s">
        <v>4</v>
      </c>
      <c r="E25" s="587"/>
      <c r="F25" s="587"/>
      <c r="G25" s="587"/>
      <c r="H25" s="29"/>
      <c r="I25" s="747"/>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c r="A26" s="757"/>
      <c r="B26" s="616"/>
      <c r="C26" s="712"/>
      <c r="D26" s="585" t="s">
        <v>218</v>
      </c>
      <c r="E26" s="585"/>
      <c r="F26" s="585"/>
      <c r="G26" s="585"/>
      <c r="H26" s="334"/>
      <c r="I26" s="748"/>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row>
    <row r="27" spans="1:51" s="164" customFormat="1">
      <c r="A27" s="424" t="s">
        <v>32</v>
      </c>
      <c r="B27" s="23" t="s">
        <v>33</v>
      </c>
      <c r="C27" s="78" t="s">
        <v>2</v>
      </c>
      <c r="D27" s="98" t="s">
        <v>1</v>
      </c>
      <c r="E27" s="337" t="s">
        <v>58</v>
      </c>
      <c r="F27" s="337" t="s">
        <v>57</v>
      </c>
      <c r="G27" s="337" t="s">
        <v>56</v>
      </c>
      <c r="H27" s="113" t="s">
        <v>23</v>
      </c>
      <c r="I27" s="301" t="s">
        <v>5</v>
      </c>
    </row>
    <row r="28" spans="1:51" s="164" customFormat="1" ht="12" customHeight="1">
      <c r="A28" s="777" t="s">
        <v>299</v>
      </c>
      <c r="B28" s="588" t="s">
        <v>264</v>
      </c>
      <c r="C28" s="76" t="s">
        <v>55</v>
      </c>
      <c r="D28" s="336" t="s">
        <v>46</v>
      </c>
      <c r="E28" s="25">
        <v>0.5</v>
      </c>
      <c r="F28" s="25">
        <v>0.6</v>
      </c>
      <c r="G28" s="26" t="s">
        <v>181</v>
      </c>
      <c r="H28" s="31" t="s">
        <v>181</v>
      </c>
      <c r="I28" s="779" t="s">
        <v>365</v>
      </c>
    </row>
    <row r="29" spans="1:51" s="164" customFormat="1" ht="15.6" customHeight="1">
      <c r="A29" s="777"/>
      <c r="B29" s="588"/>
      <c r="C29" s="77" t="s">
        <v>3</v>
      </c>
      <c r="D29" s="30"/>
      <c r="E29" s="330"/>
      <c r="F29" s="330"/>
      <c r="G29" s="330"/>
      <c r="H29" s="31"/>
      <c r="I29" s="779"/>
    </row>
    <row r="30" spans="1:51" s="164" customFormat="1">
      <c r="A30" s="777"/>
      <c r="B30" s="588"/>
      <c r="C30" s="753"/>
      <c r="D30" s="593" t="s">
        <v>4</v>
      </c>
      <c r="E30" s="594"/>
      <c r="F30" s="594"/>
      <c r="G30" s="607"/>
      <c r="H30" s="29"/>
      <c r="I30" s="779"/>
    </row>
    <row r="31" spans="1:51" s="164" customFormat="1" ht="15.75" customHeight="1">
      <c r="A31" s="777"/>
      <c r="B31" s="588"/>
      <c r="C31" s="754"/>
      <c r="D31" s="585" t="s">
        <v>243</v>
      </c>
      <c r="E31" s="585"/>
      <c r="F31" s="585"/>
      <c r="G31" s="585"/>
      <c r="H31" s="334"/>
      <c r="I31" s="779"/>
    </row>
    <row r="32" spans="1:51" s="164" customFormat="1">
      <c r="A32" s="777"/>
      <c r="B32" s="23" t="s">
        <v>42</v>
      </c>
      <c r="C32" s="78" t="s">
        <v>2</v>
      </c>
      <c r="D32" s="337" t="s">
        <v>1</v>
      </c>
      <c r="E32" s="337" t="s">
        <v>39</v>
      </c>
      <c r="F32" s="337" t="s">
        <v>40</v>
      </c>
      <c r="G32" s="49" t="s">
        <v>41</v>
      </c>
      <c r="H32" s="29" t="s">
        <v>23</v>
      </c>
      <c r="I32" s="779"/>
    </row>
    <row r="33" spans="1:9" s="164" customFormat="1" ht="13.35" customHeight="1">
      <c r="A33" s="777"/>
      <c r="B33" s="676" t="s">
        <v>266</v>
      </c>
      <c r="C33" s="76" t="s">
        <v>55</v>
      </c>
      <c r="D33" s="336" t="s">
        <v>46</v>
      </c>
      <c r="E33" s="25">
        <v>0.5</v>
      </c>
      <c r="F33" s="25">
        <v>0.6</v>
      </c>
      <c r="G33" s="26" t="s">
        <v>181</v>
      </c>
      <c r="H33" s="25" t="s">
        <v>181</v>
      </c>
      <c r="I33" s="779"/>
    </row>
    <row r="34" spans="1:9" s="164" customFormat="1">
      <c r="A34" s="777"/>
      <c r="B34" s="676"/>
      <c r="C34" s="77" t="s">
        <v>3</v>
      </c>
      <c r="D34" s="30"/>
      <c r="E34" s="330"/>
      <c r="F34" s="330"/>
      <c r="G34" s="330"/>
      <c r="H34" s="330"/>
      <c r="I34" s="779"/>
    </row>
    <row r="35" spans="1:9" s="164" customFormat="1">
      <c r="A35" s="777"/>
      <c r="B35" s="676"/>
      <c r="C35" s="753"/>
      <c r="D35" s="337" t="s">
        <v>4</v>
      </c>
      <c r="E35" s="337"/>
      <c r="F35" s="337"/>
      <c r="G35" s="337"/>
      <c r="H35" s="339"/>
      <c r="I35" s="779"/>
    </row>
    <row r="36" spans="1:9" s="164" customFormat="1" ht="15.75" customHeight="1">
      <c r="A36" s="777"/>
      <c r="B36" s="676"/>
      <c r="C36" s="754"/>
      <c r="D36" s="585" t="s">
        <v>244</v>
      </c>
      <c r="E36" s="585"/>
      <c r="F36" s="585"/>
      <c r="G36" s="585"/>
      <c r="H36" s="334"/>
      <c r="I36" s="779"/>
    </row>
    <row r="37" spans="1:9" s="164" customFormat="1">
      <c r="A37" s="777"/>
      <c r="B37" s="23" t="s">
        <v>43</v>
      </c>
      <c r="C37" s="78" t="s">
        <v>2</v>
      </c>
      <c r="D37" s="337" t="s">
        <v>1</v>
      </c>
      <c r="E37" s="337" t="s">
        <v>39</v>
      </c>
      <c r="F37" s="337" t="s">
        <v>40</v>
      </c>
      <c r="G37" s="49" t="s">
        <v>41</v>
      </c>
      <c r="H37" s="29" t="s">
        <v>23</v>
      </c>
      <c r="I37" s="780"/>
    </row>
    <row r="38" spans="1:9" s="164" customFormat="1" ht="12" customHeight="1">
      <c r="A38" s="777"/>
      <c r="B38" s="676" t="s">
        <v>265</v>
      </c>
      <c r="C38" s="76" t="s">
        <v>55</v>
      </c>
      <c r="D38" s="330" t="s">
        <v>46</v>
      </c>
      <c r="E38" s="26">
        <v>0.75</v>
      </c>
      <c r="F38" s="26">
        <v>0.8</v>
      </c>
      <c r="G38" s="26">
        <v>0.9</v>
      </c>
      <c r="H38" s="26">
        <v>0.9</v>
      </c>
      <c r="I38" s="781"/>
    </row>
    <row r="39" spans="1:9" s="164" customFormat="1">
      <c r="A39" s="777"/>
      <c r="B39" s="676"/>
      <c r="C39" s="77" t="s">
        <v>3</v>
      </c>
      <c r="D39" s="30"/>
      <c r="E39" s="330"/>
      <c r="F39" s="330"/>
      <c r="G39" s="330"/>
      <c r="H39" s="330"/>
      <c r="I39" s="781"/>
    </row>
    <row r="40" spans="1:9" s="164" customFormat="1" ht="12" customHeight="1">
      <c r="A40" s="777"/>
      <c r="B40" s="676"/>
      <c r="C40" s="753"/>
      <c r="D40" s="337" t="s">
        <v>4</v>
      </c>
      <c r="E40" s="337"/>
      <c r="F40" s="337"/>
      <c r="G40" s="49"/>
      <c r="H40" s="339"/>
      <c r="I40" s="781"/>
    </row>
    <row r="41" spans="1:9" s="164" customFormat="1">
      <c r="A41" s="777"/>
      <c r="B41" s="676"/>
      <c r="C41" s="754"/>
      <c r="D41" s="585" t="s">
        <v>245</v>
      </c>
      <c r="E41" s="585"/>
      <c r="F41" s="585"/>
      <c r="G41" s="585"/>
      <c r="H41" s="334"/>
      <c r="I41" s="782"/>
    </row>
    <row r="42" spans="1:9" s="164" customFormat="1" ht="12" hidden="1" customHeight="1">
      <c r="A42" s="776"/>
      <c r="B42" s="332"/>
      <c r="C42" s="173"/>
      <c r="D42" s="682" t="s">
        <v>4</v>
      </c>
      <c r="E42" s="682"/>
      <c r="F42" s="682"/>
      <c r="G42" s="682"/>
      <c r="H42" s="339"/>
      <c r="I42" s="425"/>
    </row>
    <row r="43" spans="1:9" s="164" customFormat="1" ht="12.75" hidden="1" customHeight="1">
      <c r="A43" s="777"/>
      <c r="B43" s="174"/>
      <c r="C43" s="173"/>
      <c r="D43" s="585"/>
      <c r="E43" s="585"/>
      <c r="F43" s="585"/>
      <c r="G43" s="585"/>
      <c r="H43" s="338"/>
      <c r="I43" s="425"/>
    </row>
    <row r="44" spans="1:9" s="164" customFormat="1" ht="12.75" hidden="1" customHeight="1" thickBot="1">
      <c r="A44" s="777"/>
      <c r="B44" s="23" t="s">
        <v>72</v>
      </c>
      <c r="C44" s="78" t="s">
        <v>2</v>
      </c>
      <c r="D44" s="98" t="s">
        <v>1</v>
      </c>
      <c r="E44" s="337" t="s">
        <v>58</v>
      </c>
      <c r="F44" s="337" t="s">
        <v>57</v>
      </c>
      <c r="G44" s="337" t="s">
        <v>56</v>
      </c>
      <c r="H44" s="113" t="s">
        <v>23</v>
      </c>
      <c r="I44" s="425"/>
    </row>
    <row r="45" spans="1:9" ht="46.5" hidden="1" customHeight="1">
      <c r="A45" s="777"/>
      <c r="B45" s="340"/>
      <c r="C45" s="76" t="s">
        <v>55</v>
      </c>
      <c r="D45" s="336"/>
      <c r="E45" s="25"/>
      <c r="F45" s="25"/>
      <c r="G45" s="25"/>
      <c r="H45" s="141"/>
      <c r="I45" s="778"/>
    </row>
    <row r="46" spans="1:9" ht="12" hidden="1" customHeight="1">
      <c r="A46" s="777"/>
      <c r="B46" s="175"/>
      <c r="C46" s="77" t="s">
        <v>3</v>
      </c>
      <c r="D46" s="30"/>
      <c r="E46" s="330"/>
      <c r="F46" s="330"/>
      <c r="G46" s="330"/>
      <c r="H46" s="338"/>
      <c r="I46" s="778"/>
    </row>
    <row r="47" spans="1:9" ht="12.75" hidden="1" customHeight="1" thickBot="1">
      <c r="A47" s="777"/>
      <c r="B47" s="332"/>
      <c r="C47" s="173"/>
      <c r="D47" s="682" t="s">
        <v>4</v>
      </c>
      <c r="E47" s="682"/>
      <c r="F47" s="682"/>
      <c r="G47" s="682"/>
      <c r="H47" s="339"/>
      <c r="I47" s="778"/>
    </row>
    <row r="48" spans="1:9" ht="15.75" hidden="1" customHeight="1" thickBot="1">
      <c r="A48" s="777"/>
      <c r="B48" s="23" t="s">
        <v>72</v>
      </c>
      <c r="C48" s="78" t="s">
        <v>2</v>
      </c>
      <c r="D48" s="98" t="s">
        <v>1</v>
      </c>
      <c r="E48" s="337" t="s">
        <v>58</v>
      </c>
      <c r="F48" s="337" t="s">
        <v>57</v>
      </c>
      <c r="G48" s="337" t="s">
        <v>56</v>
      </c>
      <c r="H48" s="113" t="s">
        <v>23</v>
      </c>
      <c r="I48" s="425"/>
    </row>
    <row r="49" spans="1:47" ht="46.5" hidden="1" customHeight="1">
      <c r="A49" s="777"/>
      <c r="B49" s="692"/>
      <c r="C49" s="76" t="s">
        <v>55</v>
      </c>
      <c r="D49" s="336"/>
      <c r="E49" s="25"/>
      <c r="F49" s="25"/>
      <c r="G49" s="25"/>
      <c r="H49" s="141"/>
      <c r="I49" s="778"/>
    </row>
    <row r="50" spans="1:47" ht="15" hidden="1" customHeight="1">
      <c r="A50" s="777"/>
      <c r="B50" s="692"/>
      <c r="C50" s="77" t="s">
        <v>3</v>
      </c>
      <c r="D50" s="30"/>
      <c r="E50" s="330"/>
      <c r="F50" s="330"/>
      <c r="G50" s="330"/>
      <c r="H50" s="338"/>
      <c r="I50" s="778"/>
    </row>
    <row r="51" spans="1:47" ht="15.75" hidden="1" customHeight="1" thickBot="1">
      <c r="A51" s="777"/>
      <c r="B51" s="692"/>
      <c r="C51" s="173"/>
      <c r="D51" s="682" t="s">
        <v>4</v>
      </c>
      <c r="E51" s="682"/>
      <c r="F51" s="682"/>
      <c r="G51" s="682"/>
      <c r="H51" s="339"/>
      <c r="I51" s="778"/>
    </row>
    <row r="52" spans="1:47" ht="24.75" customHeight="1">
      <c r="A52" s="426" t="s">
        <v>38</v>
      </c>
      <c r="B52" s="23" t="s">
        <v>10</v>
      </c>
      <c r="C52" s="78" t="s">
        <v>2</v>
      </c>
      <c r="D52" s="98" t="s">
        <v>1</v>
      </c>
      <c r="E52" s="337" t="s">
        <v>58</v>
      </c>
      <c r="F52" s="337" t="s">
        <v>57</v>
      </c>
      <c r="G52" s="337" t="s">
        <v>56</v>
      </c>
      <c r="H52" s="113" t="s">
        <v>23</v>
      </c>
      <c r="I52" s="301" t="s">
        <v>7</v>
      </c>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row>
    <row r="53" spans="1:47" ht="26.25" customHeight="1">
      <c r="A53" s="774" t="s">
        <v>422</v>
      </c>
      <c r="B53" s="584" t="s">
        <v>421</v>
      </c>
      <c r="C53" s="76" t="s">
        <v>55</v>
      </c>
      <c r="D53" s="38">
        <v>0</v>
      </c>
      <c r="E53" s="171">
        <f>1833*2</f>
        <v>3666</v>
      </c>
      <c r="F53" s="171">
        <f>1833*2</f>
        <v>3666</v>
      </c>
      <c r="G53" s="171">
        <f>1833*2</f>
        <v>3666</v>
      </c>
      <c r="H53" s="82">
        <v>3666</v>
      </c>
      <c r="I53" s="752" t="s">
        <v>424</v>
      </c>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row>
    <row r="54" spans="1:47" ht="36" customHeight="1">
      <c r="A54" s="775"/>
      <c r="B54" s="584"/>
      <c r="C54" s="77" t="s">
        <v>3</v>
      </c>
      <c r="D54" s="38"/>
      <c r="E54" s="38"/>
      <c r="F54" s="38"/>
      <c r="G54" s="171"/>
      <c r="H54" s="334"/>
      <c r="I54" s="752"/>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row>
    <row r="55" spans="1:47">
      <c r="A55" s="775"/>
      <c r="B55" s="584"/>
      <c r="C55" s="771"/>
      <c r="D55" s="593" t="s">
        <v>4</v>
      </c>
      <c r="E55" s="594"/>
      <c r="F55" s="594"/>
      <c r="G55" s="607"/>
      <c r="H55" s="29"/>
      <c r="I55" s="752"/>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row>
    <row r="56" spans="1:47">
      <c r="A56" s="775"/>
      <c r="B56" s="584"/>
      <c r="C56" s="773"/>
      <c r="D56" s="629" t="s">
        <v>498</v>
      </c>
      <c r="E56" s="630"/>
      <c r="F56" s="630"/>
      <c r="G56" s="648"/>
      <c r="H56" s="176"/>
      <c r="I56" s="752"/>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row>
    <row r="57" spans="1:47" ht="13.5" customHeight="1">
      <c r="A57" s="775"/>
      <c r="B57" s="23" t="s">
        <v>11</v>
      </c>
      <c r="C57" s="78" t="s">
        <v>2</v>
      </c>
      <c r="D57" s="98" t="s">
        <v>1</v>
      </c>
      <c r="E57" s="337" t="s">
        <v>61</v>
      </c>
      <c r="F57" s="337" t="s">
        <v>57</v>
      </c>
      <c r="G57" s="337" t="s">
        <v>56</v>
      </c>
      <c r="H57" s="113" t="s">
        <v>23</v>
      </c>
      <c r="I57" s="752" t="s">
        <v>230</v>
      </c>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row>
    <row r="58" spans="1:47">
      <c r="A58" s="775"/>
      <c r="B58" s="584" t="s">
        <v>159</v>
      </c>
      <c r="C58" s="76" t="s">
        <v>55</v>
      </c>
      <c r="D58" s="38">
        <v>0</v>
      </c>
      <c r="E58" s="39">
        <f>117+66</f>
        <v>183</v>
      </c>
      <c r="F58" s="39">
        <f>117+66</f>
        <v>183</v>
      </c>
      <c r="G58" s="39">
        <f>117+66</f>
        <v>183</v>
      </c>
      <c r="H58" s="82">
        <v>183</v>
      </c>
      <c r="I58" s="752"/>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row>
    <row r="59" spans="1:47">
      <c r="A59" s="775"/>
      <c r="B59" s="584"/>
      <c r="C59" s="77" t="s">
        <v>3</v>
      </c>
      <c r="D59" s="30"/>
      <c r="E59" s="330"/>
      <c r="F59" s="330"/>
      <c r="G59" s="330"/>
      <c r="H59" s="334"/>
      <c r="I59" s="752"/>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row>
    <row r="60" spans="1:47" ht="12.75" customHeight="1">
      <c r="A60" s="775"/>
      <c r="B60" s="584"/>
      <c r="C60" s="643"/>
      <c r="D60" s="593" t="s">
        <v>4</v>
      </c>
      <c r="E60" s="594"/>
      <c r="F60" s="594"/>
      <c r="G60" s="607"/>
      <c r="H60" s="339"/>
      <c r="I60" s="752"/>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ht="13.5" customHeight="1">
      <c r="A61" s="775"/>
      <c r="B61" s="584"/>
      <c r="C61" s="644"/>
      <c r="D61" s="629" t="s">
        <v>498</v>
      </c>
      <c r="E61" s="630"/>
      <c r="F61" s="630"/>
      <c r="G61" s="648"/>
      <c r="H61" s="177"/>
      <c r="I61" s="752"/>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row>
    <row r="62" spans="1:47">
      <c r="A62" s="775"/>
      <c r="B62" s="23" t="s">
        <v>12</v>
      </c>
      <c r="C62" s="78" t="s">
        <v>2</v>
      </c>
      <c r="D62" s="98" t="s">
        <v>1</v>
      </c>
      <c r="E62" s="337" t="s">
        <v>61</v>
      </c>
      <c r="F62" s="337" t="s">
        <v>57</v>
      </c>
      <c r="G62" s="337" t="s">
        <v>56</v>
      </c>
      <c r="H62" s="113" t="s">
        <v>23</v>
      </c>
      <c r="I62" s="752"/>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row>
    <row r="63" spans="1:47" ht="104.25" customHeight="1">
      <c r="A63" s="775"/>
      <c r="B63" s="588" t="s">
        <v>423</v>
      </c>
      <c r="C63" s="76" t="s">
        <v>55</v>
      </c>
      <c r="D63" s="38">
        <v>0</v>
      </c>
      <c r="E63" s="39">
        <v>2500</v>
      </c>
      <c r="F63" s="39">
        <v>2600</v>
      </c>
      <c r="G63" s="39">
        <v>2700</v>
      </c>
      <c r="H63" s="166">
        <v>2700</v>
      </c>
      <c r="I63" s="749" t="s">
        <v>426</v>
      </c>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row>
    <row r="64" spans="1:47">
      <c r="A64" s="775"/>
      <c r="B64" s="588"/>
      <c r="C64" s="77" t="s">
        <v>3</v>
      </c>
      <c r="D64" s="30"/>
      <c r="E64" s="330"/>
      <c r="F64" s="330"/>
      <c r="G64" s="330"/>
      <c r="H64" s="181"/>
      <c r="I64" s="751"/>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row>
    <row r="65" spans="1:47" ht="12.75" customHeight="1">
      <c r="A65" s="775"/>
      <c r="B65" s="588"/>
      <c r="C65" s="643"/>
      <c r="D65" s="593" t="s">
        <v>4</v>
      </c>
      <c r="E65" s="594"/>
      <c r="F65" s="594"/>
      <c r="G65" s="607"/>
      <c r="H65" s="191"/>
      <c r="I65" s="427"/>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row>
    <row r="66" spans="1:47" ht="13.5" customHeight="1">
      <c r="A66" s="775"/>
      <c r="B66" s="588"/>
      <c r="C66" s="644"/>
      <c r="D66" s="629" t="s">
        <v>498</v>
      </c>
      <c r="E66" s="630"/>
      <c r="F66" s="630"/>
      <c r="G66" s="648"/>
      <c r="H66" s="181"/>
      <c r="I66" s="749" t="s">
        <v>427</v>
      </c>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row>
    <row r="67" spans="1:47" ht="12.75" customHeight="1">
      <c r="A67" s="775"/>
      <c r="B67" s="23" t="s">
        <v>31</v>
      </c>
      <c r="C67" s="78" t="s">
        <v>2</v>
      </c>
      <c r="D67" s="98" t="s">
        <v>1</v>
      </c>
      <c r="E67" s="337" t="s">
        <v>61</v>
      </c>
      <c r="F67" s="337" t="s">
        <v>57</v>
      </c>
      <c r="G67" s="337" t="s">
        <v>56</v>
      </c>
      <c r="H67" s="192" t="s">
        <v>23</v>
      </c>
      <c r="I67" s="750"/>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row>
    <row r="68" spans="1:47" s="178" customFormat="1">
      <c r="A68" s="775"/>
      <c r="B68" s="585" t="s">
        <v>160</v>
      </c>
      <c r="C68" s="76" t="s">
        <v>55</v>
      </c>
      <c r="D68" s="104">
        <v>0</v>
      </c>
      <c r="E68" s="40">
        <v>1833</v>
      </c>
      <c r="F68" s="40">
        <v>1833</v>
      </c>
      <c r="G68" s="40">
        <v>1833</v>
      </c>
      <c r="H68" s="41">
        <v>1833</v>
      </c>
      <c r="I68" s="750"/>
    </row>
    <row r="69" spans="1:47">
      <c r="A69" s="775"/>
      <c r="B69" s="585"/>
      <c r="C69" s="77" t="s">
        <v>3</v>
      </c>
      <c r="D69" s="30"/>
      <c r="E69" s="330"/>
      <c r="F69" s="330"/>
      <c r="G69" s="330"/>
      <c r="H69" s="334"/>
      <c r="I69" s="750"/>
    </row>
    <row r="70" spans="1:47" ht="12.75" customHeight="1">
      <c r="A70" s="775"/>
      <c r="B70" s="585"/>
      <c r="C70" s="643"/>
      <c r="D70" s="593" t="s">
        <v>4</v>
      </c>
      <c r="E70" s="594"/>
      <c r="F70" s="594"/>
      <c r="G70" s="607"/>
      <c r="H70" s="339"/>
      <c r="I70" s="750"/>
    </row>
    <row r="71" spans="1:47">
      <c r="A71" s="775"/>
      <c r="B71" s="611"/>
      <c r="C71" s="730"/>
      <c r="D71" s="604" t="s">
        <v>498</v>
      </c>
      <c r="E71" s="605"/>
      <c r="F71" s="605"/>
      <c r="G71" s="606"/>
      <c r="H71" s="412"/>
      <c r="I71" s="750"/>
    </row>
    <row r="72" spans="1:47">
      <c r="A72" s="428"/>
      <c r="B72" s="275"/>
      <c r="C72" s="416"/>
      <c r="D72" s="275"/>
      <c r="E72" s="275"/>
      <c r="F72" s="275"/>
      <c r="G72" s="275"/>
      <c r="H72" s="275"/>
      <c r="I72" s="317"/>
    </row>
    <row r="73" spans="1:47">
      <c r="A73" s="424" t="s">
        <v>68</v>
      </c>
      <c r="B73" s="267" t="s">
        <v>67</v>
      </c>
      <c r="C73" s="413" t="s">
        <v>2</v>
      </c>
      <c r="D73" s="414" t="s">
        <v>1</v>
      </c>
      <c r="E73" s="268" t="s">
        <v>61</v>
      </c>
      <c r="F73" s="268" t="s">
        <v>57</v>
      </c>
      <c r="G73" s="268" t="s">
        <v>56</v>
      </c>
      <c r="H73" s="415" t="s">
        <v>23</v>
      </c>
      <c r="I73" s="429" t="s">
        <v>5</v>
      </c>
    </row>
    <row r="74" spans="1:47" ht="12" customHeight="1">
      <c r="A74" s="608" t="s">
        <v>306</v>
      </c>
      <c r="B74" s="585" t="s">
        <v>263</v>
      </c>
      <c r="C74" s="76" t="s">
        <v>55</v>
      </c>
      <c r="D74" s="179">
        <v>0</v>
      </c>
      <c r="E74" s="180">
        <v>255126</v>
      </c>
      <c r="F74" s="180">
        <v>209207</v>
      </c>
      <c r="G74" s="180">
        <v>213137</v>
      </c>
      <c r="H74" s="181">
        <f>E74+F74+G74</f>
        <v>677470</v>
      </c>
      <c r="I74" s="749" t="s">
        <v>429</v>
      </c>
      <c r="J74" s="182"/>
      <c r="K74" s="183"/>
    </row>
    <row r="75" spans="1:47" ht="12" customHeight="1">
      <c r="A75" s="609"/>
      <c r="B75" s="585"/>
      <c r="C75" s="77" t="s">
        <v>3</v>
      </c>
      <c r="D75" s="30"/>
      <c r="E75" s="336"/>
      <c r="F75" s="336"/>
      <c r="G75" s="336"/>
      <c r="H75" s="184"/>
      <c r="I75" s="750"/>
      <c r="J75" s="182"/>
      <c r="K75" s="183"/>
    </row>
    <row r="76" spans="1:47" ht="12" customHeight="1">
      <c r="A76" s="609"/>
      <c r="B76" s="585"/>
      <c r="C76" s="771"/>
      <c r="D76" s="593" t="s">
        <v>4</v>
      </c>
      <c r="E76" s="594"/>
      <c r="F76" s="594"/>
      <c r="G76" s="607"/>
      <c r="H76" s="337"/>
      <c r="I76" s="750"/>
      <c r="J76" s="182"/>
      <c r="K76" s="185"/>
    </row>
    <row r="77" spans="1:47">
      <c r="A77" s="609"/>
      <c r="B77" s="585"/>
      <c r="C77" s="773"/>
      <c r="D77" s="629"/>
      <c r="E77" s="630"/>
      <c r="F77" s="630"/>
      <c r="G77" s="648"/>
      <c r="H77" s="334"/>
      <c r="I77" s="750"/>
      <c r="K77" s="183"/>
    </row>
    <row r="78" spans="1:47" ht="12.75" customHeight="1">
      <c r="A78" s="609"/>
      <c r="B78" s="23" t="s">
        <v>66</v>
      </c>
      <c r="C78" s="78" t="s">
        <v>2</v>
      </c>
      <c r="D78" s="98" t="s">
        <v>1</v>
      </c>
      <c r="E78" s="337" t="s">
        <v>58</v>
      </c>
      <c r="F78" s="337" t="s">
        <v>57</v>
      </c>
      <c r="G78" s="337" t="s">
        <v>56</v>
      </c>
      <c r="H78" s="192" t="s">
        <v>23</v>
      </c>
      <c r="I78" s="750"/>
      <c r="K78" s="182"/>
    </row>
    <row r="79" spans="1:47" ht="12" customHeight="1">
      <c r="A79" s="609"/>
      <c r="B79" s="585" t="s">
        <v>262</v>
      </c>
      <c r="C79" s="76" t="s">
        <v>55</v>
      </c>
      <c r="D79" s="179">
        <v>0</v>
      </c>
      <c r="E79" s="180">
        <v>224977</v>
      </c>
      <c r="F79" s="180">
        <v>221869</v>
      </c>
      <c r="G79" s="180">
        <v>138032</v>
      </c>
      <c r="H79" s="181">
        <f>E79+F79+G79</f>
        <v>584878</v>
      </c>
      <c r="I79" s="750"/>
    </row>
    <row r="80" spans="1:47" ht="12" customHeight="1">
      <c r="A80" s="609"/>
      <c r="B80" s="585"/>
      <c r="C80" s="77" t="s">
        <v>3</v>
      </c>
      <c r="D80" s="30"/>
      <c r="E80" s="336"/>
      <c r="F80" s="336"/>
      <c r="G80" s="336"/>
      <c r="H80" s="184"/>
      <c r="I80" s="750"/>
    </row>
    <row r="81" spans="1:47" ht="12" customHeight="1">
      <c r="A81" s="609"/>
      <c r="B81" s="585"/>
      <c r="C81" s="771"/>
      <c r="D81" s="593" t="s">
        <v>4</v>
      </c>
      <c r="E81" s="594"/>
      <c r="F81" s="594"/>
      <c r="G81" s="607"/>
      <c r="H81" s="337"/>
      <c r="I81" s="750"/>
    </row>
    <row r="82" spans="1:47" ht="12.75" customHeight="1">
      <c r="A82" s="609"/>
      <c r="B82" s="585"/>
      <c r="C82" s="773"/>
      <c r="D82" s="629"/>
      <c r="E82" s="630"/>
      <c r="F82" s="630"/>
      <c r="G82" s="648"/>
      <c r="H82" s="334"/>
      <c r="I82" s="750"/>
    </row>
    <row r="83" spans="1:47">
      <c r="A83" s="609"/>
      <c r="B83" s="23" t="s">
        <v>65</v>
      </c>
      <c r="C83" s="78" t="s">
        <v>2</v>
      </c>
      <c r="D83" s="98" t="s">
        <v>1</v>
      </c>
      <c r="E83" s="337" t="s">
        <v>61</v>
      </c>
      <c r="F83" s="337" t="s">
        <v>57</v>
      </c>
      <c r="G83" s="337" t="s">
        <v>56</v>
      </c>
      <c r="H83" s="192" t="s">
        <v>23</v>
      </c>
      <c r="I83" s="751"/>
    </row>
    <row r="84" spans="1:47" ht="43.5" customHeight="1">
      <c r="A84" s="609"/>
      <c r="B84" s="584" t="s">
        <v>261</v>
      </c>
      <c r="C84" s="76" t="s">
        <v>55</v>
      </c>
      <c r="D84" s="336">
        <v>0</v>
      </c>
      <c r="E84" s="336">
        <v>1</v>
      </c>
      <c r="F84" s="336">
        <v>0</v>
      </c>
      <c r="G84" s="336">
        <v>1</v>
      </c>
      <c r="H84" s="336">
        <v>2</v>
      </c>
      <c r="I84" s="749" t="s">
        <v>428</v>
      </c>
    </row>
    <row r="85" spans="1:47">
      <c r="A85" s="609"/>
      <c r="B85" s="584"/>
      <c r="C85" s="77" t="s">
        <v>3</v>
      </c>
      <c r="D85" s="30"/>
      <c r="E85" s="336"/>
      <c r="F85" s="336"/>
      <c r="G85" s="336"/>
      <c r="H85" s="342"/>
      <c r="I85" s="751"/>
    </row>
    <row r="86" spans="1:47">
      <c r="A86" s="609"/>
      <c r="B86" s="584"/>
      <c r="C86" s="771"/>
      <c r="D86" s="593" t="s">
        <v>4</v>
      </c>
      <c r="E86" s="594"/>
      <c r="F86" s="594"/>
      <c r="G86" s="607"/>
      <c r="H86" s="337"/>
      <c r="I86" s="301" t="s">
        <v>8</v>
      </c>
    </row>
    <row r="87" spans="1:47">
      <c r="A87" s="609"/>
      <c r="B87" s="654"/>
      <c r="C87" s="772"/>
      <c r="D87" s="604"/>
      <c r="E87" s="605"/>
      <c r="F87" s="605"/>
      <c r="G87" s="606"/>
      <c r="H87" s="331"/>
      <c r="I87" s="430"/>
    </row>
    <row r="88" spans="1:47">
      <c r="A88" s="431"/>
      <c r="B88" s="419"/>
      <c r="C88" s="420"/>
      <c r="D88" s="419"/>
      <c r="E88" s="419"/>
      <c r="F88" s="419"/>
      <c r="G88" s="419"/>
      <c r="H88" s="283"/>
      <c r="I88" s="432"/>
    </row>
    <row r="89" spans="1:47" s="6" customFormat="1">
      <c r="A89" s="433" t="s">
        <v>63</v>
      </c>
      <c r="B89" s="362" t="s">
        <v>62</v>
      </c>
      <c r="C89" s="413" t="s">
        <v>2</v>
      </c>
      <c r="D89" s="414" t="s">
        <v>1</v>
      </c>
      <c r="E89" s="268" t="s">
        <v>61</v>
      </c>
      <c r="F89" s="268" t="s">
        <v>57</v>
      </c>
      <c r="G89" s="268" t="s">
        <v>56</v>
      </c>
      <c r="H89" s="270" t="s">
        <v>23</v>
      </c>
      <c r="I89" s="299" t="s">
        <v>5</v>
      </c>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row>
    <row r="90" spans="1:47" s="6" customFormat="1" ht="90.75" customHeight="1">
      <c r="A90" s="755" t="s">
        <v>391</v>
      </c>
      <c r="B90" s="764" t="s">
        <v>229</v>
      </c>
      <c r="C90" s="76" t="s">
        <v>55</v>
      </c>
      <c r="D90" s="51">
        <v>0</v>
      </c>
      <c r="E90" s="51">
        <v>1</v>
      </c>
      <c r="F90" s="52">
        <v>1</v>
      </c>
      <c r="G90" s="336">
        <v>1</v>
      </c>
      <c r="H90" s="187">
        <v>3</v>
      </c>
      <c r="I90" s="713" t="s">
        <v>172</v>
      </c>
      <c r="J90" s="188"/>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row>
    <row r="91" spans="1:47" s="6" customFormat="1" ht="16.5" customHeight="1">
      <c r="A91" s="756"/>
      <c r="B91" s="764"/>
      <c r="C91" s="116" t="s">
        <v>3</v>
      </c>
      <c r="D91" s="89"/>
      <c r="E91" s="342"/>
      <c r="F91" s="342"/>
      <c r="G91" s="342"/>
      <c r="H91" s="342"/>
      <c r="I91" s="713"/>
      <c r="J91" s="164"/>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row>
    <row r="92" spans="1:47" s="6" customFormat="1">
      <c r="A92" s="756"/>
      <c r="B92" s="764"/>
      <c r="C92" s="766"/>
      <c r="D92" s="725" t="s">
        <v>4</v>
      </c>
      <c r="E92" s="726"/>
      <c r="F92" s="726"/>
      <c r="G92" s="727"/>
      <c r="H92" s="339"/>
      <c r="I92" s="301" t="s">
        <v>8</v>
      </c>
      <c r="J92" s="164"/>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row>
    <row r="93" spans="1:47" s="6" customFormat="1">
      <c r="A93" s="756"/>
      <c r="B93" s="765"/>
      <c r="C93" s="767"/>
      <c r="D93" s="768" t="s">
        <v>257</v>
      </c>
      <c r="E93" s="769"/>
      <c r="F93" s="769"/>
      <c r="G93" s="770"/>
      <c r="H93" s="335"/>
      <c r="I93" s="430"/>
      <c r="J93" s="164"/>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row>
    <row r="94" spans="1:47" s="8" customFormat="1">
      <c r="A94" s="376"/>
      <c r="B94" s="436"/>
      <c r="C94" s="437"/>
      <c r="D94" s="436"/>
      <c r="E94" s="436"/>
      <c r="F94" s="436"/>
      <c r="G94" s="436"/>
      <c r="H94" s="436"/>
      <c r="I94" s="375"/>
      <c r="J94" s="418"/>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K94" s="421"/>
      <c r="AL94" s="421"/>
      <c r="AM94" s="421"/>
      <c r="AN94" s="421"/>
      <c r="AO94" s="421"/>
      <c r="AP94" s="421"/>
      <c r="AQ94" s="421"/>
      <c r="AR94" s="421"/>
      <c r="AS94" s="421"/>
      <c r="AT94" s="421"/>
      <c r="AU94" s="421"/>
    </row>
    <row r="95" spans="1:47" s="6" customFormat="1">
      <c r="A95" s="434" t="s">
        <v>79</v>
      </c>
      <c r="B95" s="362" t="s">
        <v>59</v>
      </c>
      <c r="C95" s="413" t="s">
        <v>2</v>
      </c>
      <c r="D95" s="414" t="s">
        <v>1</v>
      </c>
      <c r="E95" s="268" t="s">
        <v>58</v>
      </c>
      <c r="F95" s="268" t="s">
        <v>57</v>
      </c>
      <c r="G95" s="268" t="s">
        <v>56</v>
      </c>
      <c r="H95" s="270" t="s">
        <v>23</v>
      </c>
      <c r="I95" s="299" t="s">
        <v>5</v>
      </c>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row>
    <row r="96" spans="1:47" s="6" customFormat="1" ht="28.35" customHeight="1">
      <c r="A96" s="761" t="s">
        <v>307</v>
      </c>
      <c r="B96" s="758" t="s">
        <v>336</v>
      </c>
      <c r="C96" s="76" t="s">
        <v>55</v>
      </c>
      <c r="D96" s="342">
        <v>0</v>
      </c>
      <c r="E96" s="144">
        <v>0.18</v>
      </c>
      <c r="F96" s="97">
        <v>0.36</v>
      </c>
      <c r="G96" s="97">
        <v>0.55000000000000004</v>
      </c>
      <c r="H96" s="145">
        <v>0.55000000000000004</v>
      </c>
      <c r="I96" s="713"/>
      <c r="J96" s="188"/>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row>
    <row r="97" spans="1:51" s="6" customFormat="1" ht="12" customHeight="1">
      <c r="A97" s="762"/>
      <c r="B97" s="758"/>
      <c r="C97" s="116" t="s">
        <v>3</v>
      </c>
      <c r="D97" s="89"/>
      <c r="E97" s="342"/>
      <c r="F97" s="342"/>
      <c r="G97" s="342"/>
      <c r="H97" s="342"/>
      <c r="I97" s="713"/>
      <c r="J97" s="164"/>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row>
    <row r="98" spans="1:51" s="6" customFormat="1" ht="12" customHeight="1">
      <c r="A98" s="762"/>
      <c r="B98" s="758"/>
      <c r="C98" s="760" t="s">
        <v>166</v>
      </c>
      <c r="D98" s="760"/>
      <c r="E98" s="760"/>
      <c r="F98" s="760"/>
      <c r="G98" s="760"/>
      <c r="H98" s="29"/>
      <c r="I98" s="713"/>
      <c r="J98" s="164"/>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row>
    <row r="99" spans="1:51" s="6" customFormat="1" ht="12.75" customHeight="1" thickBot="1">
      <c r="A99" s="763"/>
      <c r="B99" s="717"/>
      <c r="C99" s="717" t="s">
        <v>430</v>
      </c>
      <c r="D99" s="717"/>
      <c r="E99" s="717"/>
      <c r="F99" s="717"/>
      <c r="G99" s="717"/>
      <c r="H99" s="435"/>
      <c r="I99" s="759"/>
      <c r="J99" s="164"/>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row>
    <row r="100" spans="1:51" s="164" customFormat="1">
      <c r="A100" s="136"/>
      <c r="B100" s="136"/>
      <c r="C100" s="410"/>
      <c r="D100" s="136"/>
      <c r="E100" s="136"/>
      <c r="F100" s="136"/>
      <c r="G100" s="136"/>
      <c r="H100" s="411"/>
    </row>
    <row r="101" spans="1:51" s="12" customFormat="1">
      <c r="A101" s="136"/>
      <c r="B101" s="263"/>
      <c r="C101" s="263"/>
      <c r="D101" s="263"/>
      <c r="E101" s="263"/>
      <c r="F101" s="263"/>
      <c r="G101" s="263"/>
      <c r="H101" s="264"/>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c r="AM101" s="162"/>
      <c r="AN101" s="162"/>
      <c r="AO101" s="162"/>
      <c r="AP101" s="162"/>
      <c r="AQ101" s="162"/>
      <c r="AR101" s="162"/>
      <c r="AS101" s="162"/>
      <c r="AT101" s="162"/>
      <c r="AU101" s="162"/>
      <c r="AV101" s="162"/>
      <c r="AW101" s="162"/>
      <c r="AX101" s="162"/>
      <c r="AY101" s="162"/>
    </row>
    <row r="102" spans="1:51" s="12" customFormat="1" ht="14.25">
      <c r="A102" s="12" t="s">
        <v>223</v>
      </c>
      <c r="C102" s="263"/>
      <c r="D102" s="263"/>
      <c r="E102" s="263"/>
      <c r="F102" s="263"/>
      <c r="G102" s="263"/>
      <c r="H102" s="264"/>
    </row>
    <row r="103" spans="1:51" s="12" customFormat="1">
      <c r="A103" s="326" t="s">
        <v>195</v>
      </c>
      <c r="C103" s="263"/>
      <c r="D103" s="263"/>
      <c r="E103" s="263"/>
      <c r="F103" s="263"/>
      <c r="G103" s="263"/>
      <c r="H103" s="264"/>
    </row>
    <row r="104" spans="1:51" s="12" customFormat="1">
      <c r="B104" s="12" t="s">
        <v>184</v>
      </c>
      <c r="C104" s="263" t="s">
        <v>185</v>
      </c>
      <c r="D104" s="263" t="s">
        <v>186</v>
      </c>
      <c r="E104" s="263"/>
      <c r="F104" s="263"/>
      <c r="G104" s="263"/>
      <c r="H104" s="264"/>
    </row>
    <row r="105" spans="1:51" s="12" customFormat="1">
      <c r="A105" s="327" t="s">
        <v>196</v>
      </c>
      <c r="B105" s="12" t="s">
        <v>199</v>
      </c>
      <c r="C105" s="12" t="s">
        <v>201</v>
      </c>
      <c r="D105" s="12" t="s">
        <v>204</v>
      </c>
      <c r="E105" s="263"/>
      <c r="F105" s="263"/>
      <c r="G105" s="263"/>
      <c r="H105" s="264"/>
    </row>
    <row r="106" spans="1:51" s="12" customFormat="1">
      <c r="A106" s="327" t="s">
        <v>197</v>
      </c>
      <c r="B106" s="12" t="s">
        <v>198</v>
      </c>
      <c r="C106" s="12" t="s">
        <v>202</v>
      </c>
      <c r="D106" s="12" t="s">
        <v>205</v>
      </c>
      <c r="E106" s="263"/>
      <c r="F106" s="263"/>
      <c r="G106" s="263"/>
      <c r="H106" s="264"/>
    </row>
    <row r="107" spans="1:51" s="12" customFormat="1">
      <c r="A107" s="327" t="s">
        <v>207</v>
      </c>
      <c r="B107" s="12" t="s">
        <v>200</v>
      </c>
      <c r="C107" s="12" t="s">
        <v>203</v>
      </c>
      <c r="D107" s="12" t="s">
        <v>206</v>
      </c>
      <c r="E107" s="263"/>
      <c r="F107" s="263"/>
      <c r="G107" s="263"/>
      <c r="H107" s="264"/>
    </row>
    <row r="108" spans="1:51" s="12" customFormat="1">
      <c r="A108" s="12" t="s">
        <v>208</v>
      </c>
      <c r="C108" s="263"/>
      <c r="D108" s="263"/>
      <c r="E108" s="263"/>
      <c r="F108" s="263"/>
      <c r="G108" s="263"/>
      <c r="H108" s="264"/>
    </row>
    <row r="109" spans="1:51" s="12" customFormat="1">
      <c r="A109" s="12" t="s">
        <v>209</v>
      </c>
      <c r="C109" s="263"/>
      <c r="D109" s="263"/>
      <c r="E109" s="263"/>
      <c r="F109" s="263"/>
      <c r="G109" s="263"/>
      <c r="H109" s="264"/>
    </row>
    <row r="110" spans="1:51" s="12" customFormat="1">
      <c r="C110" s="263"/>
      <c r="D110" s="263"/>
      <c r="E110" s="263"/>
      <c r="F110" s="263"/>
      <c r="G110" s="263"/>
      <c r="H110" s="264"/>
    </row>
    <row r="111" spans="1:51" s="12" customFormat="1" ht="14.25">
      <c r="A111" s="12" t="s">
        <v>224</v>
      </c>
      <c r="C111" s="263"/>
      <c r="D111" s="263"/>
      <c r="E111" s="263"/>
      <c r="F111" s="263"/>
      <c r="G111" s="263"/>
      <c r="H111" s="264"/>
    </row>
    <row r="112" spans="1:51" s="12" customFormat="1">
      <c r="A112" s="12" t="s">
        <v>225</v>
      </c>
      <c r="C112" s="263"/>
      <c r="D112" s="263"/>
      <c r="E112" s="263"/>
      <c r="F112" s="263"/>
      <c r="G112" s="263"/>
      <c r="H112" s="264"/>
    </row>
    <row r="113" spans="1:51" s="12" customFormat="1">
      <c r="A113" s="326" t="s">
        <v>193</v>
      </c>
      <c r="C113" s="263"/>
      <c r="D113" s="263"/>
      <c r="E113" s="263"/>
      <c r="F113" s="263"/>
      <c r="G113" s="263"/>
      <c r="H113" s="264"/>
    </row>
    <row r="114" spans="1:51" s="12" customFormat="1">
      <c r="B114" s="12" t="s">
        <v>184</v>
      </c>
      <c r="C114" s="263" t="s">
        <v>185</v>
      </c>
      <c r="D114" s="263" t="s">
        <v>186</v>
      </c>
      <c r="E114" s="263"/>
      <c r="F114" s="263"/>
      <c r="G114" s="263"/>
      <c r="H114" s="264"/>
    </row>
    <row r="115" spans="1:51" s="12" customFormat="1">
      <c r="A115" s="327" t="s">
        <v>182</v>
      </c>
      <c r="B115" s="12" t="s">
        <v>187</v>
      </c>
      <c r="C115" s="12" t="s">
        <v>188</v>
      </c>
      <c r="D115" s="12" t="s">
        <v>189</v>
      </c>
      <c r="E115" s="263"/>
      <c r="F115" s="263"/>
      <c r="G115" s="263"/>
      <c r="H115" s="264"/>
    </row>
    <row r="116" spans="1:51" s="12" customFormat="1">
      <c r="A116" s="327" t="s">
        <v>183</v>
      </c>
      <c r="B116" s="12" t="s">
        <v>192</v>
      </c>
      <c r="C116" s="12" t="s">
        <v>191</v>
      </c>
      <c r="D116" s="12" t="s">
        <v>190</v>
      </c>
      <c r="E116" s="263"/>
      <c r="F116" s="263"/>
      <c r="G116" s="263"/>
      <c r="H116" s="264"/>
    </row>
    <row r="117" spans="1:51" s="12" customFormat="1">
      <c r="A117" s="12" t="s">
        <v>194</v>
      </c>
      <c r="C117" s="263"/>
      <c r="D117" s="263"/>
      <c r="E117" s="263"/>
      <c r="F117" s="263"/>
      <c r="G117" s="263"/>
      <c r="H117" s="264"/>
    </row>
    <row r="118" spans="1:51" s="12" customFormat="1">
      <c r="C118" s="263"/>
      <c r="D118" s="263"/>
      <c r="E118" s="263"/>
      <c r="F118" s="263"/>
      <c r="G118" s="263"/>
      <c r="H118" s="264"/>
    </row>
    <row r="119" spans="1:51" s="12" customFormat="1">
      <c r="E119" s="263"/>
      <c r="F119" s="263"/>
      <c r="G119" s="263"/>
      <c r="H119" s="264"/>
    </row>
    <row r="120" spans="1:51" s="13" customFormat="1">
      <c r="A120" s="43"/>
      <c r="B120" s="61"/>
      <c r="C120" s="61"/>
      <c r="D120" s="61"/>
      <c r="E120" s="61"/>
      <c r="F120" s="61"/>
      <c r="G120" s="33"/>
      <c r="H120" s="34"/>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c r="AF120" s="162"/>
      <c r="AG120" s="162"/>
      <c r="AH120" s="162"/>
      <c r="AI120" s="162"/>
      <c r="AJ120" s="162"/>
      <c r="AK120" s="162"/>
      <c r="AL120" s="162"/>
      <c r="AM120" s="162"/>
      <c r="AN120" s="162"/>
      <c r="AO120" s="162"/>
      <c r="AP120" s="162"/>
      <c r="AQ120" s="162"/>
      <c r="AR120" s="162"/>
      <c r="AS120" s="162"/>
      <c r="AT120" s="162"/>
      <c r="AU120" s="162"/>
      <c r="AV120" s="162"/>
      <c r="AW120" s="162"/>
      <c r="AX120" s="162"/>
      <c r="AY120" s="162"/>
    </row>
    <row r="121" spans="1:51" s="13" customFormat="1">
      <c r="A121" s="43"/>
      <c r="B121" s="61"/>
      <c r="C121" s="61"/>
      <c r="D121" s="61"/>
      <c r="E121" s="61"/>
      <c r="F121" s="61"/>
      <c r="G121" s="33"/>
      <c r="H121" s="34"/>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c r="AY121" s="162"/>
    </row>
    <row r="122" spans="1:51" s="13" customFormat="1">
      <c r="A122" s="43"/>
      <c r="B122" s="61"/>
      <c r="C122" s="61"/>
      <c r="D122" s="61"/>
      <c r="E122" s="61"/>
      <c r="F122" s="61"/>
      <c r="G122" s="33"/>
      <c r="H122" s="34"/>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row>
    <row r="123" spans="1:51" s="13" customFormat="1">
      <c r="A123" s="43"/>
      <c r="B123" s="61"/>
      <c r="C123" s="61"/>
      <c r="D123" s="61"/>
      <c r="E123" s="61"/>
      <c r="F123" s="61"/>
      <c r="G123" s="33"/>
      <c r="H123" s="34"/>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c r="AY123" s="162"/>
    </row>
    <row r="124" spans="1:51" s="13" customFormat="1">
      <c r="A124" s="43"/>
      <c r="B124" s="61"/>
      <c r="C124" s="61"/>
      <c r="D124" s="61"/>
      <c r="E124" s="61"/>
      <c r="F124" s="61"/>
      <c r="G124" s="33"/>
      <c r="H124" s="34"/>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c r="AY124" s="162"/>
    </row>
    <row r="125" spans="1:51" s="13" customFormat="1">
      <c r="A125" s="43"/>
      <c r="B125" s="61"/>
      <c r="C125" s="61"/>
      <c r="D125" s="61"/>
      <c r="E125" s="61"/>
      <c r="F125" s="61"/>
      <c r="G125" s="33"/>
      <c r="H125" s="34"/>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c r="AY125" s="162"/>
    </row>
    <row r="126" spans="1:51" s="13" customFormat="1">
      <c r="A126" s="43"/>
      <c r="B126" s="61"/>
      <c r="C126" s="61"/>
      <c r="D126" s="61"/>
      <c r="E126" s="61"/>
      <c r="F126" s="61"/>
      <c r="G126" s="33"/>
      <c r="H126" s="34"/>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row>
    <row r="127" spans="1:51" s="13" customFormat="1">
      <c r="A127" s="43"/>
      <c r="B127" s="61"/>
      <c r="C127" s="61"/>
      <c r="D127" s="61"/>
      <c r="E127" s="61"/>
      <c r="F127" s="61"/>
      <c r="G127" s="33"/>
      <c r="H127" s="34"/>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row>
    <row r="128" spans="1:51" s="13" customFormat="1">
      <c r="A128" s="43"/>
      <c r="B128" s="61"/>
      <c r="C128" s="61"/>
      <c r="D128" s="61"/>
      <c r="E128" s="61"/>
      <c r="F128" s="61"/>
      <c r="G128" s="33"/>
      <c r="H128" s="34"/>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row>
    <row r="129" spans="1:51" s="13" customFormat="1">
      <c r="A129" s="43"/>
      <c r="B129" s="61"/>
      <c r="C129" s="61"/>
      <c r="D129" s="61"/>
      <c r="E129" s="61"/>
      <c r="F129" s="61"/>
      <c r="G129" s="33"/>
      <c r="H129" s="34"/>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row>
    <row r="130" spans="1:51" s="13" customFormat="1">
      <c r="A130" s="43"/>
      <c r="B130" s="61"/>
      <c r="C130" s="61"/>
      <c r="D130" s="61"/>
      <c r="E130" s="61"/>
      <c r="F130" s="61"/>
      <c r="G130" s="33"/>
      <c r="H130" s="34"/>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row>
  </sheetData>
  <mergeCells count="88">
    <mergeCell ref="D76:G76"/>
    <mergeCell ref="D77:G77"/>
    <mergeCell ref="C76:C77"/>
    <mergeCell ref="C65:C66"/>
    <mergeCell ref="D65:G65"/>
    <mergeCell ref="D66:G66"/>
    <mergeCell ref="C70:C71"/>
    <mergeCell ref="D70:G70"/>
    <mergeCell ref="D71:G71"/>
    <mergeCell ref="C55:C56"/>
    <mergeCell ref="D55:G55"/>
    <mergeCell ref="D56:G56"/>
    <mergeCell ref="I63:I64"/>
    <mergeCell ref="I66:I71"/>
    <mergeCell ref="A28:A41"/>
    <mergeCell ref="B28:B31"/>
    <mergeCell ref="I28:I36"/>
    <mergeCell ref="D31:G31"/>
    <mergeCell ref="D36:G36"/>
    <mergeCell ref="D41:G41"/>
    <mergeCell ref="B33:B36"/>
    <mergeCell ref="C35:C36"/>
    <mergeCell ref="I37:I41"/>
    <mergeCell ref="C40:C41"/>
    <mergeCell ref="A42:A51"/>
    <mergeCell ref="D42:G42"/>
    <mergeCell ref="D43:G43"/>
    <mergeCell ref="I45:I47"/>
    <mergeCell ref="D47:G47"/>
    <mergeCell ref="B49:B51"/>
    <mergeCell ref="I49:I51"/>
    <mergeCell ref="D51:G51"/>
    <mergeCell ref="A53:A71"/>
    <mergeCell ref="B58:B61"/>
    <mergeCell ref="B63:B66"/>
    <mergeCell ref="B68:B71"/>
    <mergeCell ref="B53:B56"/>
    <mergeCell ref="I90:I91"/>
    <mergeCell ref="B90:B93"/>
    <mergeCell ref="B79:B82"/>
    <mergeCell ref="B84:B87"/>
    <mergeCell ref="C92:C93"/>
    <mergeCell ref="D92:G92"/>
    <mergeCell ref="D93:G93"/>
    <mergeCell ref="C86:C87"/>
    <mergeCell ref="D86:G86"/>
    <mergeCell ref="D87:G87"/>
    <mergeCell ref="I84:I85"/>
    <mergeCell ref="C81:C82"/>
    <mergeCell ref="D81:G81"/>
    <mergeCell ref="D82:G82"/>
    <mergeCell ref="B96:B99"/>
    <mergeCell ref="I96:I99"/>
    <mergeCell ref="C98:G98"/>
    <mergeCell ref="C99:G99"/>
    <mergeCell ref="A96:A99"/>
    <mergeCell ref="A90:A93"/>
    <mergeCell ref="A8:A26"/>
    <mergeCell ref="B8:B11"/>
    <mergeCell ref="D10:G10"/>
    <mergeCell ref="D11:G11"/>
    <mergeCell ref="B13:B16"/>
    <mergeCell ref="D15:G15"/>
    <mergeCell ref="D16:G16"/>
    <mergeCell ref="B18:B21"/>
    <mergeCell ref="D20:G20"/>
    <mergeCell ref="D21:G21"/>
    <mergeCell ref="B23:B26"/>
    <mergeCell ref="D25:G25"/>
    <mergeCell ref="D26:G26"/>
    <mergeCell ref="A74:A87"/>
    <mergeCell ref="D60:G60"/>
    <mergeCell ref="B5:I5"/>
    <mergeCell ref="B6:I6"/>
    <mergeCell ref="I7:I26"/>
    <mergeCell ref="I74:I83"/>
    <mergeCell ref="I53:I56"/>
    <mergeCell ref="I57:I62"/>
    <mergeCell ref="B38:B41"/>
    <mergeCell ref="C10:C11"/>
    <mergeCell ref="C15:C16"/>
    <mergeCell ref="C20:C21"/>
    <mergeCell ref="C25:C26"/>
    <mergeCell ref="D30:G30"/>
    <mergeCell ref="C30:C31"/>
    <mergeCell ref="D61:G61"/>
    <mergeCell ref="C60:C61"/>
    <mergeCell ref="B74:B77"/>
  </mergeCells>
  <pageMargins left="0.24999999999999997" right="0.24999999999999997" top="1.1437007874015748" bottom="1.061023622047244" header="0.75" footer="0.3"/>
  <pageSetup paperSize="9" fitToWidth="0" fitToHeight="0" orientation="landscape" r:id="rId1"/>
  <headerFooter alignWithMargins="0">
    <oddFooter>&amp;L&amp;"Arial2,Regular"&amp;10Updated January 2011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7"/>
  <sheetViews>
    <sheetView workbookViewId="0">
      <pane ySplit="6" topLeftCell="A7" activePane="bottomLeft" state="frozen"/>
      <selection pane="bottomLeft"/>
    </sheetView>
  </sheetViews>
  <sheetFormatPr defaultColWidth="9.42578125" defaultRowHeight="12.75"/>
  <cols>
    <col min="1" max="1" width="38.85546875" style="6" customWidth="1"/>
    <col min="2" max="2" width="61.7109375" style="398" customWidth="1"/>
    <col min="3" max="3" width="10.7109375" style="186" customWidth="1"/>
    <col min="4" max="9" width="9.42578125" style="186"/>
    <col min="10" max="16384" width="9.42578125" style="6"/>
  </cols>
  <sheetData>
    <row r="1" spans="1:2" s="186" customFormat="1">
      <c r="B1" s="188"/>
    </row>
    <row r="2" spans="1:2" s="186" customFormat="1">
      <c r="B2" s="188"/>
    </row>
    <row r="3" spans="1:2" s="186" customFormat="1">
      <c r="B3" s="188"/>
    </row>
    <row r="4" spans="1:2" s="186" customFormat="1" ht="13.5" thickBot="1">
      <c r="B4" s="188"/>
    </row>
    <row r="5" spans="1:2" ht="13.5" thickBot="1">
      <c r="A5" s="381" t="s">
        <v>497</v>
      </c>
      <c r="B5" s="397" t="s">
        <v>431</v>
      </c>
    </row>
    <row r="6" spans="1:2" ht="13.5" thickBot="1">
      <c r="A6" s="785"/>
      <c r="B6" s="786"/>
    </row>
    <row r="7" spans="1:2">
      <c r="A7" s="387" t="s">
        <v>6</v>
      </c>
      <c r="B7" s="388" t="s">
        <v>16</v>
      </c>
    </row>
    <row r="8" spans="1:2" ht="25.5">
      <c r="A8" s="783" t="s">
        <v>420</v>
      </c>
      <c r="B8" s="399" t="s">
        <v>300</v>
      </c>
    </row>
    <row r="9" spans="1:2">
      <c r="A9" s="783"/>
      <c r="B9" s="400" t="s">
        <v>17</v>
      </c>
    </row>
    <row r="10" spans="1:2" ht="26.25" customHeight="1">
      <c r="A10" s="783"/>
      <c r="B10" s="401" t="s">
        <v>301</v>
      </c>
    </row>
    <row r="11" spans="1:2">
      <c r="A11" s="783"/>
      <c r="B11" s="400" t="s">
        <v>18</v>
      </c>
    </row>
    <row r="12" spans="1:2" ht="24">
      <c r="A12" s="783"/>
      <c r="B12" s="401" t="s">
        <v>303</v>
      </c>
    </row>
    <row r="13" spans="1:2">
      <c r="A13" s="783"/>
      <c r="B13" s="400"/>
    </row>
    <row r="14" spans="1:2" ht="13.5" thickBot="1">
      <c r="A14" s="783"/>
      <c r="B14" s="401"/>
    </row>
    <row r="15" spans="1:2" ht="17.25" hidden="1" customHeight="1" thickBot="1">
      <c r="A15" s="784"/>
      <c r="B15" s="402"/>
    </row>
    <row r="16" spans="1:2">
      <c r="A16" s="387" t="s">
        <v>9</v>
      </c>
      <c r="B16" s="388" t="s">
        <v>19</v>
      </c>
    </row>
    <row r="17" spans="1:2" ht="36.75" customHeight="1">
      <c r="A17" s="783" t="s">
        <v>306</v>
      </c>
      <c r="B17" s="403" t="s">
        <v>432</v>
      </c>
    </row>
    <row r="18" spans="1:2">
      <c r="A18" s="783"/>
      <c r="B18" s="400" t="s">
        <v>20</v>
      </c>
    </row>
    <row r="19" spans="1:2" ht="17.100000000000001" customHeight="1">
      <c r="A19" s="783"/>
      <c r="B19" s="401" t="s">
        <v>308</v>
      </c>
    </row>
    <row r="20" spans="1:2">
      <c r="A20" s="783"/>
      <c r="B20" s="400" t="s">
        <v>21</v>
      </c>
    </row>
    <row r="21" spans="1:2" ht="12.75" customHeight="1">
      <c r="A21" s="783"/>
      <c r="B21" s="404" t="s">
        <v>302</v>
      </c>
    </row>
    <row r="22" spans="1:2">
      <c r="A22" s="783"/>
      <c r="B22" s="400" t="s">
        <v>22</v>
      </c>
    </row>
    <row r="23" spans="1:2" ht="14.45" customHeight="1">
      <c r="A23" s="783"/>
      <c r="B23" s="403" t="s">
        <v>433</v>
      </c>
    </row>
    <row r="24" spans="1:2">
      <c r="A24" s="783"/>
      <c r="B24" s="400" t="s">
        <v>84</v>
      </c>
    </row>
    <row r="25" spans="1:2" ht="24">
      <c r="A25" s="783"/>
      <c r="B25" s="403" t="s">
        <v>177</v>
      </c>
    </row>
    <row r="26" spans="1:2">
      <c r="A26" s="783"/>
      <c r="B26" s="400" t="s">
        <v>83</v>
      </c>
    </row>
    <row r="27" spans="1:2" ht="25.5">
      <c r="A27" s="783"/>
      <c r="B27" s="399" t="s">
        <v>309</v>
      </c>
    </row>
    <row r="28" spans="1:2">
      <c r="A28" s="783"/>
      <c r="B28" s="400" t="s">
        <v>82</v>
      </c>
    </row>
    <row r="29" spans="1:2" ht="12.75" customHeight="1">
      <c r="A29" s="783"/>
      <c r="B29" s="403" t="s">
        <v>310</v>
      </c>
    </row>
    <row r="30" spans="1:2">
      <c r="A30" s="783"/>
      <c r="B30" s="400" t="s">
        <v>81</v>
      </c>
    </row>
    <row r="31" spans="1:2" ht="16.350000000000001" customHeight="1">
      <c r="A31" s="783"/>
      <c r="B31" s="401" t="s">
        <v>311</v>
      </c>
    </row>
    <row r="32" spans="1:2" ht="12.75" customHeight="1">
      <c r="A32" s="783"/>
      <c r="B32" s="400" t="s">
        <v>80</v>
      </c>
    </row>
    <row r="33" spans="1:2" ht="27.75" customHeight="1">
      <c r="A33" s="783"/>
      <c r="B33" s="404" t="s">
        <v>304</v>
      </c>
    </row>
    <row r="34" spans="1:2">
      <c r="A34" s="783"/>
      <c r="B34" s="400" t="s">
        <v>178</v>
      </c>
    </row>
    <row r="35" spans="1:2" ht="24.75" thickBot="1">
      <c r="A35" s="784"/>
      <c r="B35" s="405" t="s">
        <v>312</v>
      </c>
    </row>
    <row r="36" spans="1:2">
      <c r="A36" s="387" t="s">
        <v>14</v>
      </c>
      <c r="B36" s="388" t="s">
        <v>26</v>
      </c>
    </row>
    <row r="37" spans="1:2" ht="24" customHeight="1">
      <c r="A37" s="783" t="s">
        <v>391</v>
      </c>
      <c r="B37" s="406" t="s">
        <v>305</v>
      </c>
    </row>
    <row r="38" spans="1:2">
      <c r="A38" s="783"/>
      <c r="B38" s="400" t="s">
        <v>25</v>
      </c>
    </row>
    <row r="39" spans="1:2" ht="24.75" thickBot="1">
      <c r="A39" s="784"/>
      <c r="B39" s="407" t="s">
        <v>313</v>
      </c>
    </row>
    <row r="40" spans="1:2">
      <c r="A40" s="387" t="s">
        <v>79</v>
      </c>
      <c r="B40" s="388" t="s">
        <v>78</v>
      </c>
    </row>
    <row r="41" spans="1:2" ht="25.5" customHeight="1">
      <c r="A41" s="741" t="s">
        <v>298</v>
      </c>
      <c r="B41" s="384" t="s">
        <v>434</v>
      </c>
    </row>
    <row r="42" spans="1:2">
      <c r="A42" s="718"/>
      <c r="B42" s="385" t="s">
        <v>278</v>
      </c>
    </row>
    <row r="43" spans="1:2" ht="24">
      <c r="A43" s="718"/>
      <c r="B43" s="384" t="s">
        <v>291</v>
      </c>
    </row>
    <row r="44" spans="1:2">
      <c r="A44" s="718"/>
      <c r="B44" s="385" t="s">
        <v>279</v>
      </c>
    </row>
    <row r="45" spans="1:2">
      <c r="A45" s="718"/>
      <c r="B45" s="384" t="s">
        <v>294</v>
      </c>
    </row>
    <row r="46" spans="1:2">
      <c r="A46" s="718"/>
      <c r="B46" s="408" t="s">
        <v>280</v>
      </c>
    </row>
    <row r="47" spans="1:2" ht="13.5" thickBot="1">
      <c r="A47" s="719"/>
      <c r="B47" s="409" t="s">
        <v>295</v>
      </c>
    </row>
  </sheetData>
  <mergeCells count="5">
    <mergeCell ref="A8:A15"/>
    <mergeCell ref="A17:A35"/>
    <mergeCell ref="A37:A39"/>
    <mergeCell ref="A41:A47"/>
    <mergeCell ref="A6:B6"/>
  </mergeCells>
  <pageMargins left="0.23622047244094491" right="0.23622047244094491" top="0.74803149606299213" bottom="0.74803149606299213" header="0.31496062992125984" footer="0.31496062992125984"/>
  <pageSetup paperSize="9" scale="120"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44"/>
  <sheetViews>
    <sheetView zoomScaleNormal="100" zoomScalePageLayoutView="90" workbookViewId="0"/>
  </sheetViews>
  <sheetFormatPr defaultColWidth="9" defaultRowHeight="12.75"/>
  <cols>
    <col min="1" max="1" width="49.28515625" style="135" customWidth="1"/>
    <col min="2" max="2" width="39.140625" style="135" customWidth="1"/>
    <col min="3" max="3" width="21.42578125" style="135" customWidth="1"/>
    <col min="4" max="4" width="28.85546875" style="135" customWidth="1"/>
    <col min="5" max="5" width="27.85546875" style="135" bestFit="1" customWidth="1"/>
    <col min="6" max="6" width="28.28515625" style="135" customWidth="1"/>
    <col min="7" max="7" width="31" style="43" customWidth="1"/>
    <col min="8" max="8" width="23" style="44" customWidth="1"/>
    <col min="9" max="9" width="65.42578125" style="43" customWidth="1"/>
    <col min="10" max="10" width="16.7109375" style="136" customWidth="1"/>
    <col min="11" max="11" width="11.28515625" style="136" customWidth="1"/>
    <col min="12" max="12" width="9" style="136"/>
    <col min="13" max="47" width="9" style="164"/>
    <col min="48" max="16384" width="9" style="165"/>
  </cols>
  <sheetData>
    <row r="1" spans="1:51" s="164" customFormat="1">
      <c r="A1" s="54"/>
      <c r="B1" s="54"/>
      <c r="C1" s="54"/>
      <c r="D1" s="54"/>
      <c r="E1" s="54"/>
      <c r="F1" s="54"/>
      <c r="G1" s="136"/>
      <c r="H1" s="411"/>
      <c r="I1" s="136"/>
      <c r="J1" s="136"/>
      <c r="K1" s="136"/>
      <c r="L1" s="136"/>
    </row>
    <row r="2" spans="1:51" s="164" customFormat="1">
      <c r="A2" s="54"/>
      <c r="B2" s="54"/>
      <c r="C2" s="54"/>
      <c r="D2" s="54"/>
      <c r="E2" s="54"/>
      <c r="F2" s="54"/>
      <c r="G2" s="136"/>
      <c r="H2" s="411"/>
      <c r="I2" s="136"/>
      <c r="J2" s="136"/>
      <c r="K2" s="136"/>
      <c r="L2" s="136"/>
    </row>
    <row r="3" spans="1:51" s="164" customFormat="1" ht="13.5" thickBot="1">
      <c r="A3" s="54"/>
      <c r="B3" s="54"/>
      <c r="C3" s="54"/>
      <c r="D3" s="54"/>
      <c r="E3" s="54"/>
      <c r="F3" s="54"/>
      <c r="G3" s="136"/>
      <c r="H3" s="411"/>
      <c r="I3" s="136"/>
      <c r="J3" s="136"/>
      <c r="K3" s="136"/>
      <c r="L3" s="136"/>
    </row>
    <row r="4" spans="1:51" ht="20.25" customHeight="1">
      <c r="A4" s="364"/>
      <c r="B4" s="805" t="s">
        <v>436</v>
      </c>
      <c r="C4" s="806"/>
      <c r="D4" s="806"/>
      <c r="E4" s="806"/>
      <c r="F4" s="806"/>
      <c r="G4" s="806"/>
      <c r="H4" s="806"/>
      <c r="I4" s="807"/>
    </row>
    <row r="5" spans="1:51" ht="17.25" customHeight="1">
      <c r="A5" s="449"/>
      <c r="B5" s="686"/>
      <c r="C5" s="687"/>
      <c r="D5" s="687"/>
      <c r="E5" s="687"/>
      <c r="F5" s="687"/>
      <c r="G5" s="687"/>
      <c r="H5" s="687"/>
      <c r="I5" s="808"/>
    </row>
    <row r="6" spans="1:51" ht="17.25" customHeight="1">
      <c r="A6" s="295" t="s">
        <v>0</v>
      </c>
      <c r="B6" s="14" t="s">
        <v>13</v>
      </c>
      <c r="C6" s="193" t="s">
        <v>2</v>
      </c>
      <c r="D6" s="345" t="s">
        <v>1</v>
      </c>
      <c r="E6" s="345" t="s">
        <v>39</v>
      </c>
      <c r="F6" s="345" t="s">
        <v>86</v>
      </c>
      <c r="G6" s="194" t="s">
        <v>41</v>
      </c>
      <c r="H6" s="195" t="s">
        <v>23</v>
      </c>
      <c r="I6" s="746"/>
    </row>
    <row r="7" spans="1:51" ht="13.5" hidden="1" customHeight="1">
      <c r="A7" s="450"/>
      <c r="B7" s="14" t="s">
        <v>15</v>
      </c>
      <c r="C7" s="193" t="s">
        <v>2</v>
      </c>
      <c r="D7" s="345" t="s">
        <v>1</v>
      </c>
      <c r="E7" s="345" t="str">
        <f>E6</f>
        <v>Milestone 1 (Dec 2017)</v>
      </c>
      <c r="F7" s="345" t="str">
        <f>F6</f>
        <v>Milestone 2 (Dec  2018)</v>
      </c>
      <c r="G7" s="194" t="s">
        <v>41</v>
      </c>
      <c r="H7" s="195" t="s">
        <v>23</v>
      </c>
      <c r="I7" s="747"/>
    </row>
    <row r="8" spans="1:51" s="163" customFormat="1" ht="63.75">
      <c r="A8" s="614" t="s">
        <v>216</v>
      </c>
      <c r="B8" s="616" t="s">
        <v>215</v>
      </c>
      <c r="C8" s="330"/>
      <c r="D8" s="26" t="s">
        <v>259</v>
      </c>
      <c r="E8" s="330" t="s">
        <v>211</v>
      </c>
      <c r="F8" s="330" t="s">
        <v>232</v>
      </c>
      <c r="G8" s="330" t="s">
        <v>235</v>
      </c>
      <c r="H8" s="334" t="s">
        <v>236</v>
      </c>
      <c r="I8" s="747"/>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3" customFormat="1" ht="12.75" customHeight="1">
      <c r="A9" s="614"/>
      <c r="B9" s="616"/>
      <c r="C9" s="343" t="s">
        <v>3</v>
      </c>
      <c r="D9" s="30"/>
      <c r="E9" s="330"/>
      <c r="F9" s="330"/>
      <c r="G9" s="330"/>
      <c r="H9" s="334"/>
      <c r="I9" s="747"/>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row>
    <row r="10" spans="1:51" s="163" customFormat="1" ht="12.75" customHeight="1">
      <c r="A10" s="614"/>
      <c r="B10" s="616"/>
      <c r="C10" s="711"/>
      <c r="D10" s="587" t="s">
        <v>4</v>
      </c>
      <c r="E10" s="587"/>
      <c r="F10" s="587"/>
      <c r="G10" s="587"/>
      <c r="H10" s="29"/>
      <c r="I10" s="747"/>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row>
    <row r="11" spans="1:51" s="163" customFormat="1" ht="26.25" customHeight="1">
      <c r="A11" s="614"/>
      <c r="B11" s="616"/>
      <c r="C11" s="712"/>
      <c r="D11" s="585" t="s">
        <v>218</v>
      </c>
      <c r="E11" s="585"/>
      <c r="F11" s="585"/>
      <c r="G11" s="585"/>
      <c r="H11" s="334"/>
      <c r="I11" s="747"/>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row>
    <row r="12" spans="1:51" s="163" customFormat="1">
      <c r="A12" s="614"/>
      <c r="B12" s="23" t="s">
        <v>15</v>
      </c>
      <c r="C12" s="23" t="s">
        <v>2</v>
      </c>
      <c r="D12" s="337" t="s">
        <v>1</v>
      </c>
      <c r="E12" s="337" t="s">
        <v>39</v>
      </c>
      <c r="F12" s="337" t="s">
        <v>40</v>
      </c>
      <c r="G12" s="49" t="s">
        <v>41</v>
      </c>
      <c r="H12" s="29" t="s">
        <v>23</v>
      </c>
      <c r="I12" s="747"/>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row>
    <row r="13" spans="1:51" s="163" customFormat="1" ht="71.25" customHeight="1">
      <c r="A13" s="614"/>
      <c r="B13" s="616" t="s">
        <v>217</v>
      </c>
      <c r="C13" s="330"/>
      <c r="D13" s="330" t="s">
        <v>258</v>
      </c>
      <c r="E13" s="330" t="s">
        <v>212</v>
      </c>
      <c r="F13" s="330" t="s">
        <v>360</v>
      </c>
      <c r="G13" s="330" t="s">
        <v>437</v>
      </c>
      <c r="H13" s="334" t="s">
        <v>236</v>
      </c>
      <c r="I13" s="747"/>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row>
    <row r="14" spans="1:51" s="163" customFormat="1" ht="12.75" customHeight="1">
      <c r="A14" s="614"/>
      <c r="B14" s="616"/>
      <c r="C14" s="343" t="s">
        <v>3</v>
      </c>
      <c r="D14" s="30"/>
      <c r="E14" s="330"/>
      <c r="F14" s="330"/>
      <c r="G14" s="330"/>
      <c r="H14" s="334"/>
      <c r="I14" s="747"/>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row>
    <row r="15" spans="1:51" s="163" customFormat="1" ht="12.75" customHeight="1">
      <c r="A15" s="614"/>
      <c r="B15" s="616"/>
      <c r="C15" s="711"/>
      <c r="D15" s="587" t="s">
        <v>4</v>
      </c>
      <c r="E15" s="587"/>
      <c r="F15" s="587"/>
      <c r="G15" s="587"/>
      <c r="H15" s="29"/>
      <c r="I15" s="747"/>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row>
    <row r="16" spans="1:51" s="163" customFormat="1" ht="27" customHeight="1">
      <c r="A16" s="614"/>
      <c r="B16" s="616"/>
      <c r="C16" s="712"/>
      <c r="D16" s="585" t="s">
        <v>218</v>
      </c>
      <c r="E16" s="585"/>
      <c r="F16" s="585"/>
      <c r="G16" s="585"/>
      <c r="H16" s="334"/>
      <c r="I16" s="747"/>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row>
    <row r="17" spans="1:51" s="163" customFormat="1" ht="24" customHeight="1">
      <c r="A17" s="614"/>
      <c r="B17" s="23" t="s">
        <v>34</v>
      </c>
      <c r="C17" s="23" t="s">
        <v>2</v>
      </c>
      <c r="D17" s="337" t="s">
        <v>1</v>
      </c>
      <c r="E17" s="337" t="s">
        <v>39</v>
      </c>
      <c r="F17" s="337" t="s">
        <v>40</v>
      </c>
      <c r="G17" s="49" t="s">
        <v>41</v>
      </c>
      <c r="H17" s="29" t="s">
        <v>23</v>
      </c>
      <c r="I17" s="747"/>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row>
    <row r="18" spans="1:51" s="163" customFormat="1" ht="76.5">
      <c r="A18" s="614"/>
      <c r="B18" s="616" t="s">
        <v>281</v>
      </c>
      <c r="C18" s="344"/>
      <c r="D18" s="330" t="s">
        <v>152</v>
      </c>
      <c r="E18" s="330" t="s">
        <v>213</v>
      </c>
      <c r="F18" s="330" t="s">
        <v>219</v>
      </c>
      <c r="G18" s="330" t="s">
        <v>239</v>
      </c>
      <c r="H18" s="334" t="s">
        <v>221</v>
      </c>
      <c r="I18" s="747"/>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row>
    <row r="19" spans="1:51" s="163" customFormat="1" ht="12.75" customHeight="1">
      <c r="A19" s="614"/>
      <c r="B19" s="616"/>
      <c r="C19" s="343" t="s">
        <v>3</v>
      </c>
      <c r="D19" s="30"/>
      <c r="E19" s="330"/>
      <c r="F19" s="330"/>
      <c r="G19" s="330"/>
      <c r="H19" s="334"/>
      <c r="I19" s="747"/>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row>
    <row r="20" spans="1:51" s="163" customFormat="1" ht="12.75" customHeight="1">
      <c r="A20" s="614"/>
      <c r="B20" s="616"/>
      <c r="C20" s="711"/>
      <c r="D20" s="587" t="s">
        <v>4</v>
      </c>
      <c r="E20" s="587"/>
      <c r="F20" s="587"/>
      <c r="G20" s="587"/>
      <c r="H20" s="29"/>
      <c r="I20" s="747"/>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row>
    <row r="21" spans="1:51" s="163" customFormat="1">
      <c r="A21" s="614"/>
      <c r="B21" s="616"/>
      <c r="C21" s="712"/>
      <c r="D21" s="585" t="s">
        <v>218</v>
      </c>
      <c r="E21" s="585"/>
      <c r="F21" s="585"/>
      <c r="G21" s="585"/>
      <c r="H21" s="68"/>
      <c r="I21" s="747"/>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row>
    <row r="22" spans="1:51" s="163" customFormat="1">
      <c r="A22" s="614"/>
      <c r="B22" s="23" t="s">
        <v>36</v>
      </c>
      <c r="C22" s="23" t="s">
        <v>2</v>
      </c>
      <c r="D22" s="337" t="s">
        <v>1</v>
      </c>
      <c r="E22" s="337" t="s">
        <v>39</v>
      </c>
      <c r="F22" s="337" t="s">
        <v>40</v>
      </c>
      <c r="G22" s="49" t="s">
        <v>41</v>
      </c>
      <c r="H22" s="29" t="s">
        <v>23</v>
      </c>
      <c r="I22" s="747"/>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row>
    <row r="23" spans="1:51" s="163" customFormat="1" ht="102">
      <c r="A23" s="614"/>
      <c r="B23" s="616" t="s">
        <v>282</v>
      </c>
      <c r="C23" s="330"/>
      <c r="D23" s="330" t="s">
        <v>438</v>
      </c>
      <c r="E23" s="330" t="s">
        <v>214</v>
      </c>
      <c r="F23" s="330" t="s">
        <v>439</v>
      </c>
      <c r="G23" s="330" t="s">
        <v>363</v>
      </c>
      <c r="H23" s="334" t="s">
        <v>221</v>
      </c>
      <c r="I23" s="747"/>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row>
    <row r="24" spans="1:51" ht="12.75" customHeight="1">
      <c r="A24" s="614"/>
      <c r="B24" s="616"/>
      <c r="C24" s="343" t="s">
        <v>3</v>
      </c>
      <c r="D24" s="30"/>
      <c r="E24" s="330"/>
      <c r="F24" s="330"/>
      <c r="G24" s="330"/>
      <c r="H24" s="334"/>
      <c r="I24" s="747"/>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row>
    <row r="25" spans="1:51" ht="12.75" customHeight="1">
      <c r="A25" s="614"/>
      <c r="B25" s="616"/>
      <c r="C25" s="711"/>
      <c r="D25" s="587" t="s">
        <v>4</v>
      </c>
      <c r="E25" s="587"/>
      <c r="F25" s="587"/>
      <c r="G25" s="587"/>
      <c r="H25" s="29"/>
      <c r="I25" s="747"/>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row>
    <row r="26" spans="1:51">
      <c r="A26" s="614"/>
      <c r="B26" s="616"/>
      <c r="C26" s="712"/>
      <c r="D26" s="585" t="s">
        <v>218</v>
      </c>
      <c r="E26" s="585"/>
      <c r="F26" s="585"/>
      <c r="G26" s="585"/>
      <c r="H26" s="334"/>
      <c r="I26" s="748"/>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row>
    <row r="27" spans="1:51">
      <c r="A27" s="295" t="s">
        <v>32</v>
      </c>
      <c r="B27" s="14" t="s">
        <v>33</v>
      </c>
      <c r="C27" s="193" t="s">
        <v>2</v>
      </c>
      <c r="D27" s="345" t="s">
        <v>1</v>
      </c>
      <c r="E27" s="345" t="str">
        <f>E7</f>
        <v>Milestone 1 (Dec 2017)</v>
      </c>
      <c r="F27" s="345" t="str">
        <f>F7</f>
        <v>Milestone 2 (Dec  2018)</v>
      </c>
      <c r="G27" s="194" t="str">
        <f>G7</f>
        <v>Milestone 3 (Dec 2019)</v>
      </c>
      <c r="H27" s="195" t="s">
        <v>23</v>
      </c>
      <c r="I27" s="451" t="s">
        <v>5</v>
      </c>
    </row>
    <row r="28" spans="1:51" ht="24" customHeight="1">
      <c r="A28" s="809" t="s">
        <v>440</v>
      </c>
      <c r="B28" s="581" t="s">
        <v>264</v>
      </c>
      <c r="C28" s="196" t="s">
        <v>87</v>
      </c>
      <c r="D28" s="27">
        <v>0.375</v>
      </c>
      <c r="E28" s="27">
        <v>0.5</v>
      </c>
      <c r="F28" s="27">
        <v>0.75</v>
      </c>
      <c r="G28" s="27" t="s">
        <v>181</v>
      </c>
      <c r="H28" s="27" t="s">
        <v>181</v>
      </c>
      <c r="I28" s="749" t="s">
        <v>441</v>
      </c>
    </row>
    <row r="29" spans="1:51" ht="12" customHeight="1">
      <c r="A29" s="809"/>
      <c r="B29" s="583"/>
      <c r="C29" s="196" t="s">
        <v>3</v>
      </c>
      <c r="D29" s="197"/>
      <c r="E29" s="346"/>
      <c r="F29" s="346"/>
      <c r="G29" s="81"/>
      <c r="H29" s="198"/>
      <c r="I29" s="750"/>
    </row>
    <row r="30" spans="1:51" ht="12" customHeight="1">
      <c r="A30" s="809"/>
      <c r="B30" s="583"/>
      <c r="C30" s="810"/>
      <c r="D30" s="800" t="s">
        <v>4</v>
      </c>
      <c r="E30" s="801"/>
      <c r="F30" s="801"/>
      <c r="G30" s="802"/>
      <c r="H30" s="195"/>
      <c r="I30" s="750"/>
    </row>
    <row r="31" spans="1:51" ht="11.45" customHeight="1">
      <c r="A31" s="809"/>
      <c r="B31" s="582"/>
      <c r="C31" s="811"/>
      <c r="D31" s="672" t="s">
        <v>88</v>
      </c>
      <c r="E31" s="672"/>
      <c r="F31" s="672"/>
      <c r="G31" s="672"/>
      <c r="H31" s="200"/>
      <c r="I31" s="750"/>
    </row>
    <row r="32" spans="1:51" ht="12.75" customHeight="1">
      <c r="A32" s="809"/>
      <c r="B32" s="23" t="s">
        <v>42</v>
      </c>
      <c r="C32" s="193" t="s">
        <v>2</v>
      </c>
      <c r="D32" s="345" t="s">
        <v>1</v>
      </c>
      <c r="E32" s="345" t="str">
        <f>E27</f>
        <v>Milestone 1 (Dec 2017)</v>
      </c>
      <c r="F32" s="345" t="str">
        <f>F27</f>
        <v>Milestone 2 (Dec  2018)</v>
      </c>
      <c r="G32" s="194" t="str">
        <f>G27</f>
        <v>Milestone 3 (Dec 2019)</v>
      </c>
      <c r="H32" s="195" t="s">
        <v>23</v>
      </c>
      <c r="I32" s="750"/>
    </row>
    <row r="33" spans="1:9" ht="36" customHeight="1">
      <c r="A33" s="809"/>
      <c r="B33" s="619" t="s">
        <v>266</v>
      </c>
      <c r="C33" s="196" t="s">
        <v>87</v>
      </c>
      <c r="D33" s="27">
        <v>0.375</v>
      </c>
      <c r="E33" s="27">
        <v>0.5</v>
      </c>
      <c r="F33" s="27">
        <v>0.75</v>
      </c>
      <c r="G33" s="27" t="s">
        <v>181</v>
      </c>
      <c r="H33" s="27" t="s">
        <v>181</v>
      </c>
      <c r="I33" s="750"/>
    </row>
    <row r="34" spans="1:9" ht="12" customHeight="1">
      <c r="A34" s="809"/>
      <c r="B34" s="657"/>
      <c r="C34" s="196" t="s">
        <v>3</v>
      </c>
      <c r="D34" s="197"/>
      <c r="E34" s="346"/>
      <c r="F34" s="346"/>
      <c r="G34" s="81"/>
      <c r="H34" s="81"/>
      <c r="I34" s="750"/>
    </row>
    <row r="35" spans="1:9" ht="12" customHeight="1">
      <c r="A35" s="809"/>
      <c r="B35" s="657"/>
      <c r="C35" s="810"/>
      <c r="D35" s="800" t="s">
        <v>4</v>
      </c>
      <c r="E35" s="801"/>
      <c r="F35" s="801"/>
      <c r="G35" s="802"/>
      <c r="H35" s="201"/>
      <c r="I35" s="750"/>
    </row>
    <row r="36" spans="1:9" ht="12.75" customHeight="1">
      <c r="A36" s="809"/>
      <c r="B36" s="620"/>
      <c r="C36" s="811"/>
      <c r="D36" s="672" t="s">
        <v>88</v>
      </c>
      <c r="E36" s="672"/>
      <c r="F36" s="672"/>
      <c r="G36" s="672"/>
      <c r="H36" s="200"/>
      <c r="I36" s="750"/>
    </row>
    <row r="37" spans="1:9" ht="12.75" hidden="1" customHeight="1" thickBot="1">
      <c r="A37" s="809"/>
      <c r="B37" s="23" t="s">
        <v>43</v>
      </c>
      <c r="C37" s="193" t="s">
        <v>2</v>
      </c>
      <c r="D37" s="345" t="s">
        <v>1</v>
      </c>
      <c r="E37" s="345" t="s">
        <v>75</v>
      </c>
      <c r="F37" s="345" t="s">
        <v>74</v>
      </c>
      <c r="G37" s="194" t="s">
        <v>73</v>
      </c>
      <c r="H37" s="195" t="s">
        <v>23</v>
      </c>
      <c r="I37" s="750"/>
    </row>
    <row r="38" spans="1:9" ht="46.5" hidden="1" customHeight="1">
      <c r="A38" s="809"/>
      <c r="B38" s="619" t="s">
        <v>246</v>
      </c>
      <c r="C38" s="196" t="s">
        <v>24</v>
      </c>
      <c r="D38" s="199"/>
      <c r="E38" s="202"/>
      <c r="F38" s="202"/>
      <c r="G38" s="27"/>
      <c r="H38" s="203"/>
      <c r="I38" s="750"/>
    </row>
    <row r="39" spans="1:9" ht="12.75" hidden="1" customHeight="1" thickBot="1">
      <c r="A39" s="809"/>
      <c r="B39" s="657"/>
      <c r="C39" s="196" t="s">
        <v>3</v>
      </c>
      <c r="D39" s="197"/>
      <c r="E39" s="346"/>
      <c r="F39" s="346"/>
      <c r="G39" s="81"/>
      <c r="H39" s="347"/>
      <c r="I39" s="750"/>
    </row>
    <row r="40" spans="1:9" ht="12.75" hidden="1" customHeight="1" thickBot="1">
      <c r="A40" s="809"/>
      <c r="B40" s="657"/>
      <c r="C40" s="199"/>
      <c r="D40" s="677" t="s">
        <v>4</v>
      </c>
      <c r="E40" s="677"/>
      <c r="F40" s="677"/>
      <c r="G40" s="677"/>
      <c r="H40" s="201"/>
      <c r="I40" s="750"/>
    </row>
    <row r="41" spans="1:9" ht="12.75" hidden="1" customHeight="1" thickBot="1">
      <c r="A41" s="809"/>
      <c r="B41" s="620"/>
      <c r="C41" s="199"/>
      <c r="D41" s="672"/>
      <c r="E41" s="672"/>
      <c r="F41" s="672"/>
      <c r="G41" s="672"/>
      <c r="H41" s="347"/>
      <c r="I41" s="750"/>
    </row>
    <row r="42" spans="1:9" ht="12.75" hidden="1" customHeight="1" thickBot="1">
      <c r="A42" s="809"/>
      <c r="B42" s="588" t="s">
        <v>242</v>
      </c>
      <c r="C42" s="193" t="s">
        <v>2</v>
      </c>
      <c r="D42" s="345" t="s">
        <v>1</v>
      </c>
      <c r="E42" s="345" t="s">
        <v>75</v>
      </c>
      <c r="F42" s="345" t="s">
        <v>74</v>
      </c>
      <c r="G42" s="194" t="s">
        <v>73</v>
      </c>
      <c r="H42" s="195" t="s">
        <v>23</v>
      </c>
      <c r="I42" s="750"/>
    </row>
    <row r="43" spans="1:9" ht="46.5" hidden="1" customHeight="1">
      <c r="A43" s="809"/>
      <c r="B43" s="588"/>
      <c r="C43" s="196" t="s">
        <v>24</v>
      </c>
      <c r="D43" s="199"/>
      <c r="E43" s="202"/>
      <c r="F43" s="202"/>
      <c r="G43" s="27"/>
      <c r="H43" s="203"/>
      <c r="I43" s="750"/>
    </row>
    <row r="44" spans="1:9" ht="12.75" hidden="1" customHeight="1" thickBot="1">
      <c r="A44" s="809"/>
      <c r="B44" s="588"/>
      <c r="C44" s="196" t="s">
        <v>3</v>
      </c>
      <c r="D44" s="197"/>
      <c r="E44" s="346"/>
      <c r="F44" s="346"/>
      <c r="G44" s="81"/>
      <c r="H44" s="347"/>
      <c r="I44" s="750"/>
    </row>
    <row r="45" spans="1:9" ht="12.75" hidden="1" customHeight="1" thickBot="1">
      <c r="A45" s="809"/>
      <c r="B45" s="588"/>
      <c r="C45" s="199"/>
      <c r="D45" s="677" t="s">
        <v>4</v>
      </c>
      <c r="E45" s="677"/>
      <c r="F45" s="677"/>
      <c r="G45" s="677"/>
      <c r="H45" s="201"/>
      <c r="I45" s="750"/>
    </row>
    <row r="46" spans="1:9" ht="12.75" hidden="1" customHeight="1" thickBot="1">
      <c r="A46" s="809"/>
      <c r="B46" s="23" t="s">
        <v>42</v>
      </c>
      <c r="C46" s="193" t="s">
        <v>2</v>
      </c>
      <c r="D46" s="345" t="s">
        <v>1</v>
      </c>
      <c r="E46" s="345" t="str">
        <f>E32</f>
        <v>Milestone 1 (Dec 2017)</v>
      </c>
      <c r="F46" s="345" t="str">
        <f>F32</f>
        <v>Milestone 2 (Dec  2018)</v>
      </c>
      <c r="G46" s="194" t="str">
        <f>G32</f>
        <v>Milestone 3 (Dec 2019)</v>
      </c>
      <c r="H46" s="195" t="s">
        <v>23</v>
      </c>
      <c r="I46" s="750"/>
    </row>
    <row r="47" spans="1:9" ht="12.75" hidden="1" customHeight="1">
      <c r="A47" s="809"/>
      <c r="B47" s="676" t="s">
        <v>227</v>
      </c>
      <c r="C47" s="193" t="s">
        <v>2</v>
      </c>
      <c r="D47" s="345" t="s">
        <v>1</v>
      </c>
      <c r="E47" s="345" t="s">
        <v>75</v>
      </c>
      <c r="F47" s="345" t="s">
        <v>74</v>
      </c>
      <c r="G47" s="194" t="s">
        <v>73</v>
      </c>
      <c r="H47" s="195" t="s">
        <v>23</v>
      </c>
      <c r="I47" s="750"/>
    </row>
    <row r="48" spans="1:9" ht="12.75" hidden="1" customHeight="1" thickBot="1">
      <c r="A48" s="809"/>
      <c r="B48" s="676"/>
      <c r="C48" s="196" t="s">
        <v>24</v>
      </c>
      <c r="D48" s="199"/>
      <c r="E48" s="202"/>
      <c r="F48" s="202"/>
      <c r="G48" s="27"/>
      <c r="H48" s="27"/>
      <c r="I48" s="750"/>
    </row>
    <row r="49" spans="1:9" ht="12" hidden="1" customHeight="1">
      <c r="A49" s="809"/>
      <c r="B49" s="676"/>
      <c r="C49" s="196" t="s">
        <v>3</v>
      </c>
      <c r="D49" s="197"/>
      <c r="E49" s="346"/>
      <c r="F49" s="346"/>
      <c r="G49" s="81"/>
      <c r="H49" s="81"/>
      <c r="I49" s="750"/>
    </row>
    <row r="50" spans="1:9" ht="12" hidden="1" customHeight="1">
      <c r="A50" s="809"/>
      <c r="B50" s="676"/>
      <c r="C50" s="199"/>
      <c r="D50" s="345" t="s">
        <v>4</v>
      </c>
      <c r="E50" s="345"/>
      <c r="F50" s="345"/>
      <c r="G50" s="194"/>
      <c r="H50" s="201"/>
      <c r="I50" s="750"/>
    </row>
    <row r="51" spans="1:9" ht="12.75" hidden="1" customHeight="1">
      <c r="A51" s="809"/>
      <c r="B51" s="23" t="s">
        <v>43</v>
      </c>
      <c r="C51" s="199"/>
      <c r="D51" s="672"/>
      <c r="E51" s="672"/>
      <c r="F51" s="672"/>
      <c r="G51" s="672"/>
      <c r="H51" s="200"/>
      <c r="I51" s="750"/>
    </row>
    <row r="52" spans="1:9" ht="12.75" hidden="1" customHeight="1">
      <c r="A52" s="809"/>
      <c r="B52" s="676" t="s">
        <v>246</v>
      </c>
      <c r="C52" s="193" t="s">
        <v>2</v>
      </c>
      <c r="D52" s="345" t="s">
        <v>1</v>
      </c>
      <c r="E52" s="345" t="s">
        <v>75</v>
      </c>
      <c r="F52" s="345" t="s">
        <v>74</v>
      </c>
      <c r="G52" s="194" t="s">
        <v>73</v>
      </c>
      <c r="H52" s="195" t="s">
        <v>23</v>
      </c>
      <c r="I52" s="750"/>
    </row>
    <row r="53" spans="1:9" ht="46.5" hidden="1" customHeight="1">
      <c r="A53" s="809"/>
      <c r="B53" s="676"/>
      <c r="C53" s="196" t="s">
        <v>24</v>
      </c>
      <c r="D53" s="199"/>
      <c r="E53" s="202"/>
      <c r="F53" s="202"/>
      <c r="G53" s="27"/>
      <c r="H53" s="203"/>
      <c r="I53" s="750"/>
    </row>
    <row r="54" spans="1:9" ht="12" hidden="1" customHeight="1">
      <c r="A54" s="809"/>
      <c r="B54" s="676"/>
      <c r="C54" s="196" t="s">
        <v>3</v>
      </c>
      <c r="D54" s="197"/>
      <c r="E54" s="346"/>
      <c r="F54" s="346"/>
      <c r="G54" s="81"/>
      <c r="H54" s="347"/>
      <c r="I54" s="750"/>
    </row>
    <row r="55" spans="1:9" ht="12" hidden="1" customHeight="1">
      <c r="A55" s="809"/>
      <c r="B55" s="676"/>
      <c r="C55" s="199"/>
      <c r="D55" s="677" t="s">
        <v>4</v>
      </c>
      <c r="E55" s="677"/>
      <c r="F55" s="677"/>
      <c r="G55" s="677"/>
      <c r="H55" s="201"/>
      <c r="I55" s="750"/>
    </row>
    <row r="56" spans="1:9" ht="12.75" hidden="1" customHeight="1">
      <c r="A56" s="809"/>
      <c r="B56" s="588" t="s">
        <v>242</v>
      </c>
      <c r="C56" s="199"/>
      <c r="D56" s="672"/>
      <c r="E56" s="672"/>
      <c r="F56" s="672"/>
      <c r="G56" s="672"/>
      <c r="H56" s="347"/>
      <c r="I56" s="750"/>
    </row>
    <row r="57" spans="1:9" ht="12.75" hidden="1" customHeight="1">
      <c r="A57" s="809"/>
      <c r="B57" s="588"/>
      <c r="C57" s="193" t="s">
        <v>2</v>
      </c>
      <c r="D57" s="345" t="s">
        <v>1</v>
      </c>
      <c r="E57" s="345" t="s">
        <v>75</v>
      </c>
      <c r="F57" s="345" t="s">
        <v>74</v>
      </c>
      <c r="G57" s="194" t="s">
        <v>73</v>
      </c>
      <c r="H57" s="195" t="s">
        <v>23</v>
      </c>
      <c r="I57" s="750"/>
    </row>
    <row r="58" spans="1:9" ht="46.5" hidden="1" customHeight="1">
      <c r="A58" s="809"/>
      <c r="B58" s="588"/>
      <c r="C58" s="196" t="s">
        <v>24</v>
      </c>
      <c r="D58" s="199"/>
      <c r="E58" s="202"/>
      <c r="F58" s="202"/>
      <c r="G58" s="27"/>
      <c r="H58" s="203"/>
      <c r="I58" s="750"/>
    </row>
    <row r="59" spans="1:9" ht="12" hidden="1" customHeight="1">
      <c r="A59" s="809"/>
      <c r="B59" s="588"/>
      <c r="C59" s="196" t="s">
        <v>3</v>
      </c>
      <c r="D59" s="197"/>
      <c r="E59" s="346"/>
      <c r="F59" s="346"/>
      <c r="G59" s="81"/>
      <c r="H59" s="347"/>
      <c r="I59" s="750"/>
    </row>
    <row r="60" spans="1:9" ht="12.75" hidden="1" customHeight="1">
      <c r="A60" s="809"/>
      <c r="B60" s="23" t="s">
        <v>42</v>
      </c>
      <c r="C60" s="199"/>
      <c r="D60" s="677" t="s">
        <v>4</v>
      </c>
      <c r="E60" s="677"/>
      <c r="F60" s="677"/>
      <c r="G60" s="677"/>
      <c r="H60" s="201"/>
      <c r="I60" s="750"/>
    </row>
    <row r="61" spans="1:9" ht="15.75" hidden="1" customHeight="1">
      <c r="A61" s="809"/>
      <c r="B61" s="676" t="s">
        <v>227</v>
      </c>
      <c r="C61" s="193" t="s">
        <v>2</v>
      </c>
      <c r="D61" s="345" t="s">
        <v>1</v>
      </c>
      <c r="E61" s="345" t="s">
        <v>75</v>
      </c>
      <c r="F61" s="345" t="s">
        <v>74</v>
      </c>
      <c r="G61" s="194" t="s">
        <v>73</v>
      </c>
      <c r="H61" s="195" t="s">
        <v>23</v>
      </c>
      <c r="I61" s="750"/>
    </row>
    <row r="62" spans="1:9" ht="46.5" hidden="1" customHeight="1">
      <c r="A62" s="809"/>
      <c r="B62" s="676"/>
      <c r="C62" s="196" t="s">
        <v>24</v>
      </c>
      <c r="D62" s="199"/>
      <c r="E62" s="202"/>
      <c r="F62" s="202"/>
      <c r="G62" s="27"/>
      <c r="H62" s="203"/>
      <c r="I62" s="750"/>
    </row>
    <row r="63" spans="1:9" ht="15" hidden="1" customHeight="1">
      <c r="A63" s="809"/>
      <c r="B63" s="676"/>
      <c r="C63" s="196" t="s">
        <v>3</v>
      </c>
      <c r="D63" s="197"/>
      <c r="E63" s="346"/>
      <c r="F63" s="346"/>
      <c r="G63" s="81"/>
      <c r="H63" s="347"/>
      <c r="I63" s="750"/>
    </row>
    <row r="64" spans="1:9" ht="15.75" hidden="1" customHeight="1">
      <c r="A64" s="809"/>
      <c r="B64" s="676"/>
      <c r="C64" s="199"/>
      <c r="D64" s="677" t="s">
        <v>4</v>
      </c>
      <c r="E64" s="677"/>
      <c r="F64" s="677"/>
      <c r="G64" s="677"/>
      <c r="H64" s="201"/>
      <c r="I64" s="750"/>
    </row>
    <row r="65" spans="1:47" ht="15.75" customHeight="1">
      <c r="A65" s="809"/>
      <c r="B65" s="23" t="s">
        <v>43</v>
      </c>
      <c r="C65" s="193" t="s">
        <v>2</v>
      </c>
      <c r="D65" s="345" t="s">
        <v>1</v>
      </c>
      <c r="E65" s="345">
        <f>E60</f>
        <v>0</v>
      </c>
      <c r="F65" s="345">
        <f>F60</f>
        <v>0</v>
      </c>
      <c r="G65" s="194">
        <f>G60</f>
        <v>0</v>
      </c>
      <c r="H65" s="195" t="s">
        <v>23</v>
      </c>
      <c r="I65" s="750"/>
    </row>
    <row r="66" spans="1:47" ht="36" customHeight="1">
      <c r="A66" s="809"/>
      <c r="B66" s="676" t="s">
        <v>265</v>
      </c>
      <c r="C66" s="196" t="s">
        <v>87</v>
      </c>
      <c r="D66" s="204" t="s">
        <v>89</v>
      </c>
      <c r="E66" s="205">
        <v>1</v>
      </c>
      <c r="F66" s="205">
        <v>1</v>
      </c>
      <c r="G66" s="205">
        <v>1</v>
      </c>
      <c r="H66" s="206" t="s">
        <v>23</v>
      </c>
      <c r="I66" s="750"/>
    </row>
    <row r="67" spans="1:47" ht="15" customHeight="1">
      <c r="A67" s="809"/>
      <c r="B67" s="676"/>
      <c r="C67" s="196" t="s">
        <v>3</v>
      </c>
      <c r="D67" s="197"/>
      <c r="E67" s="346"/>
      <c r="F67" s="346"/>
      <c r="G67" s="81"/>
      <c r="H67" s="81"/>
      <c r="I67" s="750"/>
    </row>
    <row r="68" spans="1:47">
      <c r="A68" s="809"/>
      <c r="B68" s="676"/>
      <c r="C68" s="810"/>
      <c r="D68" s="800" t="s">
        <v>4</v>
      </c>
      <c r="E68" s="801"/>
      <c r="F68" s="801"/>
      <c r="G68" s="802"/>
      <c r="H68" s="201"/>
      <c r="I68" s="751"/>
    </row>
    <row r="69" spans="1:47" ht="15" customHeight="1">
      <c r="A69" s="809"/>
      <c r="B69" s="676"/>
      <c r="C69" s="811"/>
      <c r="D69" s="672" t="s">
        <v>88</v>
      </c>
      <c r="E69" s="672"/>
      <c r="F69" s="672"/>
      <c r="G69" s="672"/>
      <c r="H69" s="200"/>
      <c r="I69" s="452"/>
    </row>
    <row r="70" spans="1:47" ht="24.75" customHeight="1">
      <c r="A70" s="295" t="s">
        <v>90</v>
      </c>
      <c r="B70" s="14" t="s">
        <v>10</v>
      </c>
      <c r="C70" s="193" t="s">
        <v>2</v>
      </c>
      <c r="D70" s="345" t="s">
        <v>1</v>
      </c>
      <c r="E70" s="345" t="str">
        <f>E46</f>
        <v>Milestone 1 (Dec 2017)</v>
      </c>
      <c r="F70" s="345" t="str">
        <f>F46</f>
        <v>Milestone 2 (Dec  2018)</v>
      </c>
      <c r="G70" s="194" t="str">
        <f>G46</f>
        <v>Milestone 3 (Dec 2019)</v>
      </c>
      <c r="H70" s="195" t="s">
        <v>23</v>
      </c>
      <c r="I70" s="451" t="s">
        <v>7</v>
      </c>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row>
    <row r="71" spans="1:47" ht="26.25" customHeight="1">
      <c r="A71" s="803" t="s">
        <v>420</v>
      </c>
      <c r="B71" s="673" t="s">
        <v>421</v>
      </c>
      <c r="C71" s="196" t="s">
        <v>87</v>
      </c>
      <c r="D71" s="207">
        <f>182+165+326</f>
        <v>673</v>
      </c>
      <c r="E71" s="207">
        <f>D71</f>
        <v>673</v>
      </c>
      <c r="F71" s="207">
        <v>1118</v>
      </c>
      <c r="G71" s="38">
        <v>1118</v>
      </c>
      <c r="H71" s="82">
        <f>G71</f>
        <v>1118</v>
      </c>
      <c r="I71" s="787" t="s">
        <v>444</v>
      </c>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row>
    <row r="72" spans="1:47" ht="12" customHeight="1">
      <c r="A72" s="803"/>
      <c r="B72" s="673"/>
      <c r="C72" s="196" t="s">
        <v>3</v>
      </c>
      <c r="D72" s="207"/>
      <c r="E72" s="207"/>
      <c r="F72" s="207"/>
      <c r="G72" s="171"/>
      <c r="H72" s="200"/>
      <c r="I72" s="788"/>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row>
    <row r="73" spans="1:47" ht="12" customHeight="1">
      <c r="A73" s="803"/>
      <c r="B73" s="673"/>
      <c r="C73" s="798"/>
      <c r="D73" s="800" t="s">
        <v>4</v>
      </c>
      <c r="E73" s="801"/>
      <c r="F73" s="801"/>
      <c r="G73" s="802"/>
      <c r="H73" s="195"/>
      <c r="I73" s="788"/>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row>
    <row r="74" spans="1:47">
      <c r="A74" s="803"/>
      <c r="B74" s="673"/>
      <c r="C74" s="813"/>
      <c r="D74" s="672" t="s">
        <v>91</v>
      </c>
      <c r="E74" s="672"/>
      <c r="F74" s="672"/>
      <c r="G74" s="672"/>
      <c r="H74" s="208"/>
      <c r="I74" s="788"/>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row>
    <row r="75" spans="1:47" ht="15" customHeight="1">
      <c r="A75" s="803"/>
      <c r="B75" s="14" t="s">
        <v>11</v>
      </c>
      <c r="C75" s="193" t="s">
        <v>2</v>
      </c>
      <c r="D75" s="345" t="s">
        <v>1</v>
      </c>
      <c r="E75" s="345" t="s">
        <v>75</v>
      </c>
      <c r="F75" s="345" t="s">
        <v>74</v>
      </c>
      <c r="G75" s="194" t="s">
        <v>73</v>
      </c>
      <c r="H75" s="195" t="s">
        <v>23</v>
      </c>
      <c r="I75" s="789"/>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row>
    <row r="76" spans="1:47" ht="12" customHeight="1">
      <c r="A76" s="803"/>
      <c r="B76" s="673" t="s">
        <v>159</v>
      </c>
      <c r="C76" s="196" t="s">
        <v>87</v>
      </c>
      <c r="D76" s="207">
        <f>32+14+18</f>
        <v>64</v>
      </c>
      <c r="E76" s="209">
        <f>D76</f>
        <v>64</v>
      </c>
      <c r="F76" s="209">
        <f t="shared" ref="F76:G76" si="0">E76</f>
        <v>64</v>
      </c>
      <c r="G76" s="39">
        <f t="shared" si="0"/>
        <v>64</v>
      </c>
      <c r="H76" s="167">
        <f>G76</f>
        <v>64</v>
      </c>
      <c r="I76" s="749" t="s">
        <v>230</v>
      </c>
    </row>
    <row r="77" spans="1:47" ht="12" customHeight="1">
      <c r="A77" s="803"/>
      <c r="B77" s="673"/>
      <c r="C77" s="196" t="s">
        <v>3</v>
      </c>
      <c r="D77" s="197"/>
      <c r="E77" s="346"/>
      <c r="F77" s="346"/>
      <c r="G77" s="81"/>
      <c r="H77" s="200"/>
      <c r="I77" s="750"/>
    </row>
    <row r="78" spans="1:47" ht="12" customHeight="1">
      <c r="A78" s="803"/>
      <c r="B78" s="673"/>
      <c r="C78" s="798"/>
      <c r="D78" s="800" t="s">
        <v>4</v>
      </c>
      <c r="E78" s="801"/>
      <c r="F78" s="801"/>
      <c r="G78" s="802"/>
      <c r="H78" s="201"/>
      <c r="I78" s="750"/>
    </row>
    <row r="79" spans="1:47" ht="12.75" customHeight="1">
      <c r="A79" s="803"/>
      <c r="B79" s="673"/>
      <c r="C79" s="813"/>
      <c r="D79" s="346" t="s">
        <v>91</v>
      </c>
      <c r="E79" s="346"/>
      <c r="F79" s="346"/>
      <c r="G79" s="81"/>
      <c r="H79" s="210"/>
      <c r="I79" s="751"/>
    </row>
    <row r="80" spans="1:47" ht="12.75" customHeight="1">
      <c r="A80" s="803"/>
      <c r="B80" s="14" t="s">
        <v>12</v>
      </c>
      <c r="C80" s="193" t="s">
        <v>2</v>
      </c>
      <c r="D80" s="345" t="s">
        <v>1</v>
      </c>
      <c r="E80" s="345" t="s">
        <v>75</v>
      </c>
      <c r="F80" s="345" t="s">
        <v>40</v>
      </c>
      <c r="G80" s="194" t="s">
        <v>41</v>
      </c>
      <c r="H80" s="195" t="s">
        <v>23</v>
      </c>
      <c r="I80" s="749" t="s">
        <v>425</v>
      </c>
    </row>
    <row r="81" spans="1:11" ht="12" customHeight="1">
      <c r="A81" s="803"/>
      <c r="B81" s="673" t="s">
        <v>442</v>
      </c>
      <c r="C81" s="196" t="s">
        <v>87</v>
      </c>
      <c r="D81" s="166">
        <v>365</v>
      </c>
      <c r="E81" s="166">
        <v>365</v>
      </c>
      <c r="F81" s="41">
        <v>1192</v>
      </c>
      <c r="G81" s="168">
        <v>1218</v>
      </c>
      <c r="H81" s="168">
        <v>1218</v>
      </c>
      <c r="I81" s="750"/>
    </row>
    <row r="82" spans="1:11" ht="12" customHeight="1">
      <c r="A82" s="803"/>
      <c r="B82" s="673"/>
      <c r="C82" s="196" t="s">
        <v>3</v>
      </c>
      <c r="D82" s="224"/>
      <c r="E82" s="225"/>
      <c r="F82" s="225"/>
      <c r="G82" s="41"/>
      <c r="H82" s="168"/>
      <c r="I82" s="750"/>
    </row>
    <row r="83" spans="1:11">
      <c r="A83" s="803"/>
      <c r="B83" s="673"/>
      <c r="C83" s="798"/>
      <c r="D83" s="800" t="s">
        <v>4</v>
      </c>
      <c r="E83" s="801"/>
      <c r="F83" s="801"/>
      <c r="G83" s="802"/>
      <c r="H83" s="201"/>
      <c r="I83" s="750"/>
    </row>
    <row r="84" spans="1:11">
      <c r="A84" s="803"/>
      <c r="B84" s="673"/>
      <c r="C84" s="813"/>
      <c r="D84" s="672" t="s">
        <v>91</v>
      </c>
      <c r="E84" s="672"/>
      <c r="F84" s="672"/>
      <c r="G84" s="672"/>
      <c r="H84" s="210"/>
      <c r="I84" s="750"/>
    </row>
    <row r="85" spans="1:11">
      <c r="A85" s="803"/>
      <c r="B85" s="14" t="s">
        <v>31</v>
      </c>
      <c r="C85" s="193" t="s">
        <v>2</v>
      </c>
      <c r="D85" s="345" t="s">
        <v>1</v>
      </c>
      <c r="E85" s="345" t="s">
        <v>75</v>
      </c>
      <c r="F85" s="345" t="s">
        <v>40</v>
      </c>
      <c r="G85" s="194" t="s">
        <v>41</v>
      </c>
      <c r="H85" s="195" t="s">
        <v>23</v>
      </c>
      <c r="I85" s="751"/>
    </row>
    <row r="86" spans="1:11" ht="12" customHeight="1">
      <c r="A86" s="803"/>
      <c r="B86" s="673" t="s">
        <v>443</v>
      </c>
      <c r="C86" s="196" t="s">
        <v>87</v>
      </c>
      <c r="D86" s="204" t="s">
        <v>587</v>
      </c>
      <c r="E86" s="211">
        <f>336*75%</f>
        <v>252</v>
      </c>
      <c r="F86" s="211">
        <v>559</v>
      </c>
      <c r="G86" s="212">
        <v>559</v>
      </c>
      <c r="H86" s="213">
        <f>G86</f>
        <v>559</v>
      </c>
      <c r="I86" s="824" t="s">
        <v>179</v>
      </c>
    </row>
    <row r="87" spans="1:11" ht="18" customHeight="1">
      <c r="A87" s="803"/>
      <c r="B87" s="673"/>
      <c r="C87" s="196" t="s">
        <v>3</v>
      </c>
      <c r="D87" s="197"/>
      <c r="E87" s="346"/>
      <c r="F87" s="346"/>
      <c r="G87" s="81"/>
      <c r="H87" s="200"/>
      <c r="I87" s="825"/>
    </row>
    <row r="88" spans="1:11">
      <c r="A88" s="803"/>
      <c r="B88" s="673"/>
      <c r="C88" s="798"/>
      <c r="D88" s="800" t="s">
        <v>4</v>
      </c>
      <c r="E88" s="801"/>
      <c r="F88" s="801"/>
      <c r="G88" s="801"/>
      <c r="H88" s="802"/>
      <c r="I88" s="825"/>
    </row>
    <row r="89" spans="1:11" ht="13.5" customHeight="1">
      <c r="A89" s="804"/>
      <c r="B89" s="797"/>
      <c r="C89" s="799"/>
      <c r="D89" s="812" t="s">
        <v>91</v>
      </c>
      <c r="E89" s="812"/>
      <c r="F89" s="812"/>
      <c r="G89" s="812"/>
      <c r="H89" s="438"/>
      <c r="I89" s="826"/>
    </row>
    <row r="90" spans="1:11">
      <c r="A90" s="453"/>
      <c r="B90" s="417"/>
      <c r="C90" s="443"/>
      <c r="D90" s="443"/>
      <c r="E90" s="443"/>
      <c r="F90" s="443"/>
      <c r="G90" s="360"/>
      <c r="H90" s="360"/>
      <c r="I90" s="454"/>
    </row>
    <row r="91" spans="1:11">
      <c r="A91" s="298" t="s">
        <v>92</v>
      </c>
      <c r="B91" s="266" t="s">
        <v>67</v>
      </c>
      <c r="C91" s="439" t="s">
        <v>2</v>
      </c>
      <c r="D91" s="440" t="s">
        <v>1</v>
      </c>
      <c r="E91" s="440" t="s">
        <v>75</v>
      </c>
      <c r="F91" s="440" t="s">
        <v>40</v>
      </c>
      <c r="G91" s="441" t="s">
        <v>41</v>
      </c>
      <c r="H91" s="442" t="s">
        <v>23</v>
      </c>
      <c r="I91" s="455" t="s">
        <v>5</v>
      </c>
    </row>
    <row r="92" spans="1:11" ht="26.25" customHeight="1">
      <c r="A92" s="793" t="s">
        <v>93</v>
      </c>
      <c r="B92" s="796" t="s">
        <v>94</v>
      </c>
      <c r="C92" s="196" t="s">
        <v>87</v>
      </c>
      <c r="D92" s="214">
        <v>0</v>
      </c>
      <c r="E92" s="166">
        <v>136678</v>
      </c>
      <c r="F92" s="166">
        <v>139685</v>
      </c>
      <c r="G92" s="166">
        <v>142758</v>
      </c>
      <c r="H92" s="168">
        <f>E92+F92+G92</f>
        <v>419121</v>
      </c>
      <c r="I92" s="749" t="s">
        <v>445</v>
      </c>
      <c r="J92" s="215"/>
      <c r="K92" s="216"/>
    </row>
    <row r="93" spans="1:11" ht="12" customHeight="1">
      <c r="A93" s="793"/>
      <c r="B93" s="796"/>
      <c r="C93" s="196" t="s">
        <v>3</v>
      </c>
      <c r="D93" s="197"/>
      <c r="E93" s="199"/>
      <c r="F93" s="199"/>
      <c r="G93" s="82"/>
      <c r="H93" s="184"/>
      <c r="I93" s="750"/>
      <c r="J93" s="215"/>
      <c r="K93" s="216"/>
    </row>
    <row r="94" spans="1:11" ht="12" customHeight="1">
      <c r="A94" s="793"/>
      <c r="B94" s="796"/>
      <c r="C94" s="798"/>
      <c r="D94" s="800" t="s">
        <v>4</v>
      </c>
      <c r="E94" s="801"/>
      <c r="F94" s="801"/>
      <c r="G94" s="802"/>
      <c r="H94" s="194"/>
      <c r="I94" s="750"/>
      <c r="J94" s="215"/>
      <c r="K94" s="217"/>
    </row>
    <row r="95" spans="1:11">
      <c r="A95" s="793"/>
      <c r="B95" s="796"/>
      <c r="C95" s="813"/>
      <c r="D95" s="816" t="s">
        <v>91</v>
      </c>
      <c r="E95" s="817"/>
      <c r="F95" s="817"/>
      <c r="G95" s="818"/>
      <c r="H95" s="200"/>
      <c r="I95" s="750"/>
      <c r="K95" s="216"/>
    </row>
    <row r="96" spans="1:11" ht="12.75" customHeight="1">
      <c r="A96" s="793"/>
      <c r="B96" s="14" t="s">
        <v>66</v>
      </c>
      <c r="C96" s="193" t="s">
        <v>2</v>
      </c>
      <c r="D96" s="345" t="s">
        <v>1</v>
      </c>
      <c r="E96" s="345" t="str">
        <f>E91</f>
        <v>Milestone 1 (March 2017)</v>
      </c>
      <c r="F96" s="345" t="str">
        <f>F91</f>
        <v>Milestone 2 (Dec 2018)</v>
      </c>
      <c r="G96" s="194" t="str">
        <f>G91</f>
        <v>Milestone 3 (Dec 2019)</v>
      </c>
      <c r="H96" s="195" t="s">
        <v>23</v>
      </c>
      <c r="I96" s="750"/>
      <c r="K96" s="215"/>
    </row>
    <row r="97" spans="1:47" ht="12" customHeight="1">
      <c r="A97" s="793"/>
      <c r="B97" s="796" t="s">
        <v>95</v>
      </c>
      <c r="C97" s="196" t="s">
        <v>87</v>
      </c>
      <c r="D97" s="214">
        <v>0</v>
      </c>
      <c r="E97" s="166">
        <v>136678</v>
      </c>
      <c r="F97" s="166">
        <v>139685</v>
      </c>
      <c r="G97" s="166">
        <v>142758</v>
      </c>
      <c r="H97" s="168">
        <f>E97+F97+G97</f>
        <v>419121</v>
      </c>
      <c r="I97" s="750"/>
    </row>
    <row r="98" spans="1:47" ht="12" customHeight="1">
      <c r="A98" s="793"/>
      <c r="B98" s="796"/>
      <c r="C98" s="196" t="s">
        <v>3</v>
      </c>
      <c r="D98" s="197"/>
      <c r="E98" s="199"/>
      <c r="F98" s="199"/>
      <c r="G98" s="82"/>
      <c r="H98" s="184"/>
      <c r="I98" s="750"/>
    </row>
    <row r="99" spans="1:47" ht="12" customHeight="1">
      <c r="A99" s="793"/>
      <c r="B99" s="796"/>
      <c r="C99" s="798"/>
      <c r="D99" s="800" t="s">
        <v>4</v>
      </c>
      <c r="E99" s="801"/>
      <c r="F99" s="801"/>
      <c r="G99" s="802"/>
      <c r="H99" s="194"/>
      <c r="I99" s="750"/>
    </row>
    <row r="100" spans="1:47" ht="12.75" customHeight="1">
      <c r="A100" s="793"/>
      <c r="B100" s="796"/>
      <c r="C100" s="813"/>
      <c r="D100" s="816" t="s">
        <v>91</v>
      </c>
      <c r="E100" s="817"/>
      <c r="F100" s="817"/>
      <c r="G100" s="818"/>
      <c r="H100" s="200"/>
      <c r="I100" s="750"/>
    </row>
    <row r="101" spans="1:47" ht="31.5" customHeight="1">
      <c r="A101" s="793"/>
      <c r="B101" s="14" t="s">
        <v>65</v>
      </c>
      <c r="C101" s="193" t="s">
        <v>2</v>
      </c>
      <c r="D101" s="345" t="s">
        <v>1</v>
      </c>
      <c r="E101" s="345" t="str">
        <f>E96</f>
        <v>Milestone 1 (March 2017)</v>
      </c>
      <c r="F101" s="345" t="str">
        <f>F96</f>
        <v>Milestone 2 (Dec 2018)</v>
      </c>
      <c r="G101" s="194" t="str">
        <f>G96</f>
        <v>Milestone 3 (Dec 2019)</v>
      </c>
      <c r="H101" s="195" t="s">
        <v>23</v>
      </c>
      <c r="I101" s="751"/>
    </row>
    <row r="102" spans="1:47">
      <c r="A102" s="793"/>
      <c r="B102" s="673" t="s">
        <v>261</v>
      </c>
      <c r="C102" s="196" t="s">
        <v>87</v>
      </c>
      <c r="D102" s="199" t="s">
        <v>446</v>
      </c>
      <c r="E102" s="199">
        <v>1</v>
      </c>
      <c r="F102" s="199">
        <v>0</v>
      </c>
      <c r="G102" s="82">
        <v>1</v>
      </c>
      <c r="H102" s="168">
        <f>E102+F102+G102</f>
        <v>2</v>
      </c>
      <c r="I102" s="749" t="s">
        <v>170</v>
      </c>
    </row>
    <row r="103" spans="1:47">
      <c r="A103" s="793"/>
      <c r="B103" s="673"/>
      <c r="C103" s="196" t="s">
        <v>3</v>
      </c>
      <c r="D103" s="197"/>
      <c r="E103" s="199"/>
      <c r="F103" s="199"/>
      <c r="G103" s="82"/>
      <c r="H103" s="42"/>
      <c r="I103" s="751"/>
    </row>
    <row r="104" spans="1:47">
      <c r="A104" s="793"/>
      <c r="B104" s="673"/>
      <c r="C104" s="798"/>
      <c r="D104" s="800" t="s">
        <v>4</v>
      </c>
      <c r="E104" s="801"/>
      <c r="F104" s="801"/>
      <c r="G104" s="802"/>
      <c r="H104" s="194"/>
      <c r="I104" s="451" t="s">
        <v>8</v>
      </c>
    </row>
    <row r="105" spans="1:47">
      <c r="A105" s="794"/>
      <c r="B105" s="797"/>
      <c r="C105" s="813"/>
      <c r="D105" s="816" t="s">
        <v>91</v>
      </c>
      <c r="E105" s="817"/>
      <c r="F105" s="817"/>
      <c r="G105" s="818"/>
      <c r="H105" s="444"/>
      <c r="I105" s="456"/>
    </row>
    <row r="106" spans="1:47">
      <c r="A106" s="457"/>
      <c r="B106" s="445"/>
      <c r="C106" s="445"/>
      <c r="D106" s="445"/>
      <c r="E106" s="445"/>
      <c r="F106" s="445"/>
      <c r="G106" s="419"/>
      <c r="H106" s="446"/>
      <c r="I106" s="458"/>
    </row>
    <row r="107" spans="1:47" s="6" customFormat="1">
      <c r="A107" s="298" t="s">
        <v>96</v>
      </c>
      <c r="B107" s="273" t="s">
        <v>62</v>
      </c>
      <c r="C107" s="439" t="s">
        <v>2</v>
      </c>
      <c r="D107" s="440" t="s">
        <v>1</v>
      </c>
      <c r="E107" s="440" t="str">
        <f>E101</f>
        <v>Milestone 1 (March 2017)</v>
      </c>
      <c r="F107" s="440" t="str">
        <f>F101</f>
        <v>Milestone 2 (Dec 2018)</v>
      </c>
      <c r="G107" s="441" t="str">
        <f>G101</f>
        <v>Milestone 3 (Dec 2019)</v>
      </c>
      <c r="H107" s="442" t="s">
        <v>23</v>
      </c>
      <c r="I107" s="459" t="s">
        <v>5</v>
      </c>
      <c r="J107" s="218"/>
      <c r="K107" s="218"/>
      <c r="L107" s="218"/>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row>
    <row r="108" spans="1:47" s="6" customFormat="1" ht="19.5" customHeight="1">
      <c r="A108" s="608" t="s">
        <v>391</v>
      </c>
      <c r="B108" s="663" t="s">
        <v>229</v>
      </c>
      <c r="C108" s="219" t="s">
        <v>87</v>
      </c>
      <c r="D108" s="220">
        <v>0</v>
      </c>
      <c r="E108" s="220">
        <v>2</v>
      </c>
      <c r="F108" s="220">
        <v>2</v>
      </c>
      <c r="G108" s="221">
        <v>2</v>
      </c>
      <c r="H108" s="221">
        <f>E108+F108+G108</f>
        <v>6</v>
      </c>
      <c r="I108" s="819" t="s">
        <v>447</v>
      </c>
      <c r="J108" s="222"/>
      <c r="K108" s="218"/>
      <c r="L108" s="218"/>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row>
    <row r="109" spans="1:47" s="6" customFormat="1" ht="12" customHeight="1">
      <c r="A109" s="609"/>
      <c r="B109" s="663"/>
      <c r="C109" s="219" t="s">
        <v>3</v>
      </c>
      <c r="D109" s="223"/>
      <c r="E109" s="204"/>
      <c r="F109" s="204"/>
      <c r="G109" s="42"/>
      <c r="H109" s="42"/>
      <c r="I109" s="819"/>
      <c r="J109" s="136"/>
      <c r="K109" s="218"/>
      <c r="L109" s="218"/>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row>
    <row r="110" spans="1:47" s="6" customFormat="1" ht="14.25" customHeight="1">
      <c r="A110" s="609"/>
      <c r="B110" s="663"/>
      <c r="C110" s="766"/>
      <c r="D110" s="814" t="s">
        <v>4</v>
      </c>
      <c r="E110" s="815"/>
      <c r="F110" s="815"/>
      <c r="G110" s="815"/>
      <c r="H110" s="447"/>
      <c r="I110" s="451" t="s">
        <v>8</v>
      </c>
      <c r="J110" s="136"/>
      <c r="K110" s="218"/>
      <c r="L110" s="218"/>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row>
    <row r="111" spans="1:47" s="6" customFormat="1">
      <c r="A111" s="609"/>
      <c r="B111" s="795"/>
      <c r="C111" s="767"/>
      <c r="D111" s="790" t="s">
        <v>257</v>
      </c>
      <c r="E111" s="791"/>
      <c r="F111" s="791"/>
      <c r="G111" s="791"/>
      <c r="H111" s="792"/>
      <c r="I111" s="460"/>
      <c r="J111" s="136"/>
      <c r="K111" s="218"/>
      <c r="L111" s="218"/>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row>
    <row r="112" spans="1:47" s="178" customFormat="1">
      <c r="A112" s="453"/>
      <c r="B112" s="417"/>
      <c r="C112" s="443"/>
      <c r="D112" s="443"/>
      <c r="E112" s="443"/>
      <c r="F112" s="443"/>
      <c r="G112" s="360"/>
      <c r="H112" s="448"/>
      <c r="I112" s="454"/>
      <c r="J112" s="136"/>
      <c r="K112" s="136"/>
      <c r="L112" s="136"/>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row>
    <row r="113" spans="1:51" s="6" customFormat="1">
      <c r="A113" s="434" t="s">
        <v>79</v>
      </c>
      <c r="B113" s="362" t="s">
        <v>59</v>
      </c>
      <c r="C113" s="413" t="s">
        <v>2</v>
      </c>
      <c r="D113" s="414" t="s">
        <v>1</v>
      </c>
      <c r="E113" s="268" t="s">
        <v>58</v>
      </c>
      <c r="F113" s="268" t="s">
        <v>57</v>
      </c>
      <c r="G113" s="268" t="s">
        <v>56</v>
      </c>
      <c r="H113" s="270" t="s">
        <v>23</v>
      </c>
      <c r="I113" s="299" t="s">
        <v>5</v>
      </c>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row>
    <row r="114" spans="1:51" s="6" customFormat="1">
      <c r="A114" s="761" t="s">
        <v>307</v>
      </c>
      <c r="B114" s="758" t="s">
        <v>336</v>
      </c>
      <c r="C114" s="76" t="s">
        <v>87</v>
      </c>
      <c r="D114" s="342">
        <v>0</v>
      </c>
      <c r="E114" s="144">
        <v>0.33</v>
      </c>
      <c r="F114" s="97">
        <v>0.66</v>
      </c>
      <c r="G114" s="97">
        <v>1</v>
      </c>
      <c r="H114" s="145">
        <v>1</v>
      </c>
      <c r="I114" s="822"/>
      <c r="J114" s="188"/>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row>
    <row r="115" spans="1:51" s="6" customFormat="1">
      <c r="A115" s="762"/>
      <c r="B115" s="758"/>
      <c r="C115" s="116" t="s">
        <v>3</v>
      </c>
      <c r="D115" s="89"/>
      <c r="E115" s="342"/>
      <c r="F115" s="342"/>
      <c r="G115" s="342"/>
      <c r="H115" s="342"/>
      <c r="I115" s="823"/>
      <c r="J115" s="164"/>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row>
    <row r="116" spans="1:51" s="6" customFormat="1" ht="12" customHeight="1">
      <c r="A116" s="762"/>
      <c r="B116" s="758"/>
      <c r="C116" s="820"/>
      <c r="D116" s="725" t="s">
        <v>4</v>
      </c>
      <c r="E116" s="726"/>
      <c r="F116" s="726"/>
      <c r="G116" s="727"/>
      <c r="H116" s="29"/>
      <c r="I116" s="451" t="s">
        <v>8</v>
      </c>
      <c r="J116" s="164"/>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row>
    <row r="117" spans="1:51" s="6" customFormat="1" ht="12.75" customHeight="1" thickBot="1">
      <c r="A117" s="763"/>
      <c r="B117" s="717"/>
      <c r="C117" s="821"/>
      <c r="D117" s="645" t="s">
        <v>499</v>
      </c>
      <c r="E117" s="646"/>
      <c r="F117" s="646"/>
      <c r="G117" s="647"/>
      <c r="H117" s="435"/>
      <c r="I117" s="461"/>
      <c r="J117" s="164"/>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row>
    <row r="118" spans="1:51" s="164" customFormat="1" ht="12" customHeight="1">
      <c r="A118" s="54"/>
      <c r="B118" s="54"/>
      <c r="C118" s="54"/>
      <c r="D118" s="54"/>
      <c r="E118" s="54"/>
      <c r="F118" s="54"/>
      <c r="G118" s="136"/>
      <c r="H118" s="136"/>
      <c r="I118" s="136"/>
      <c r="J118" s="136"/>
      <c r="K118" s="136"/>
      <c r="L118" s="136"/>
    </row>
    <row r="119" spans="1:51" s="12" customFormat="1">
      <c r="A119" s="136"/>
      <c r="B119" s="263"/>
      <c r="C119" s="263"/>
      <c r="D119" s="263"/>
      <c r="E119" s="263"/>
      <c r="F119" s="263"/>
      <c r="G119" s="263"/>
      <c r="H119" s="264"/>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2"/>
    </row>
    <row r="120" spans="1:51" s="12" customFormat="1" ht="14.25">
      <c r="A120" s="12" t="s">
        <v>223</v>
      </c>
      <c r="C120" s="263"/>
      <c r="D120" s="263"/>
      <c r="E120" s="263"/>
      <c r="F120" s="263"/>
      <c r="G120" s="263"/>
      <c r="H120" s="264"/>
    </row>
    <row r="121" spans="1:51" s="12" customFormat="1">
      <c r="A121" s="326" t="s">
        <v>195</v>
      </c>
      <c r="C121" s="263"/>
      <c r="D121" s="263"/>
      <c r="E121" s="263"/>
      <c r="F121" s="263"/>
      <c r="G121" s="263"/>
      <c r="H121" s="264"/>
    </row>
    <row r="122" spans="1:51" s="12" customFormat="1">
      <c r="B122" s="12" t="s">
        <v>184</v>
      </c>
      <c r="C122" s="263" t="s">
        <v>185</v>
      </c>
      <c r="D122" s="263" t="s">
        <v>186</v>
      </c>
      <c r="E122" s="263"/>
      <c r="F122" s="263"/>
      <c r="G122" s="263"/>
      <c r="H122" s="264"/>
    </row>
    <row r="123" spans="1:51" s="12" customFormat="1">
      <c r="A123" s="327" t="s">
        <v>196</v>
      </c>
      <c r="B123" s="12" t="s">
        <v>199</v>
      </c>
      <c r="C123" s="12" t="s">
        <v>201</v>
      </c>
      <c r="D123" s="12" t="s">
        <v>204</v>
      </c>
      <c r="E123" s="263"/>
      <c r="F123" s="263"/>
      <c r="G123" s="263"/>
      <c r="H123" s="264"/>
    </row>
    <row r="124" spans="1:51" s="12" customFormat="1">
      <c r="A124" s="327" t="s">
        <v>197</v>
      </c>
      <c r="B124" s="12" t="s">
        <v>198</v>
      </c>
      <c r="C124" s="12" t="s">
        <v>202</v>
      </c>
      <c r="D124" s="12" t="s">
        <v>205</v>
      </c>
      <c r="E124" s="263"/>
      <c r="F124" s="263"/>
      <c r="G124" s="263"/>
      <c r="H124" s="264"/>
    </row>
    <row r="125" spans="1:51" s="12" customFormat="1">
      <c r="A125" s="327" t="s">
        <v>207</v>
      </c>
      <c r="B125" s="12" t="s">
        <v>200</v>
      </c>
      <c r="C125" s="12" t="s">
        <v>203</v>
      </c>
      <c r="D125" s="12" t="s">
        <v>206</v>
      </c>
      <c r="E125" s="263"/>
      <c r="F125" s="263"/>
      <c r="G125" s="263"/>
      <c r="H125" s="264"/>
    </row>
    <row r="126" spans="1:51" s="12" customFormat="1">
      <c r="A126" s="12" t="s">
        <v>208</v>
      </c>
      <c r="C126" s="263"/>
      <c r="D126" s="263"/>
      <c r="E126" s="263"/>
      <c r="F126" s="263"/>
      <c r="G126" s="263"/>
      <c r="H126" s="264"/>
    </row>
    <row r="127" spans="1:51" s="12" customFormat="1">
      <c r="A127" s="12" t="s">
        <v>209</v>
      </c>
      <c r="C127" s="263"/>
      <c r="D127" s="263"/>
      <c r="E127" s="263"/>
      <c r="F127" s="263"/>
      <c r="G127" s="263"/>
      <c r="H127" s="264"/>
    </row>
    <row r="128" spans="1:51" s="12" customFormat="1">
      <c r="C128" s="263"/>
      <c r="D128" s="263"/>
      <c r="E128" s="263"/>
      <c r="F128" s="263"/>
      <c r="G128" s="263"/>
      <c r="H128" s="264"/>
    </row>
    <row r="129" spans="1:12" s="12" customFormat="1" ht="14.25">
      <c r="A129" s="12" t="s">
        <v>224</v>
      </c>
      <c r="C129" s="263"/>
      <c r="D129" s="263"/>
      <c r="E129" s="263"/>
      <c r="F129" s="263"/>
      <c r="G129" s="263"/>
      <c r="H129" s="264"/>
    </row>
    <row r="130" spans="1:12" s="12" customFormat="1">
      <c r="A130" s="12" t="s">
        <v>225</v>
      </c>
      <c r="C130" s="263"/>
      <c r="D130" s="263"/>
      <c r="E130" s="263"/>
      <c r="F130" s="263"/>
      <c r="G130" s="263"/>
      <c r="H130" s="264"/>
    </row>
    <row r="131" spans="1:12" s="12" customFormat="1">
      <c r="A131" s="326" t="s">
        <v>193</v>
      </c>
      <c r="C131" s="263"/>
      <c r="D131" s="263"/>
      <c r="E131" s="263"/>
      <c r="F131" s="263"/>
      <c r="G131" s="263"/>
      <c r="H131" s="264"/>
    </row>
    <row r="132" spans="1:12" s="12" customFormat="1">
      <c r="B132" s="12" t="s">
        <v>184</v>
      </c>
      <c r="C132" s="263" t="s">
        <v>185</v>
      </c>
      <c r="D132" s="263" t="s">
        <v>186</v>
      </c>
      <c r="E132" s="263"/>
      <c r="F132" s="263"/>
      <c r="G132" s="263"/>
      <c r="H132" s="264"/>
    </row>
    <row r="133" spans="1:12" s="12" customFormat="1">
      <c r="A133" s="327" t="s">
        <v>182</v>
      </c>
      <c r="B133" s="12" t="s">
        <v>187</v>
      </c>
      <c r="C133" s="12" t="s">
        <v>188</v>
      </c>
      <c r="D133" s="12" t="s">
        <v>189</v>
      </c>
      <c r="E133" s="263"/>
      <c r="F133" s="263"/>
      <c r="G133" s="263"/>
      <c r="H133" s="264"/>
    </row>
    <row r="134" spans="1:12" s="12" customFormat="1">
      <c r="A134" s="327" t="s">
        <v>183</v>
      </c>
      <c r="B134" s="12" t="s">
        <v>192</v>
      </c>
      <c r="C134" s="12" t="s">
        <v>191</v>
      </c>
      <c r="D134" s="12" t="s">
        <v>190</v>
      </c>
      <c r="E134" s="263"/>
      <c r="F134" s="263"/>
      <c r="G134" s="263"/>
      <c r="H134" s="264"/>
    </row>
    <row r="135" spans="1:12" s="12" customFormat="1">
      <c r="A135" s="12" t="s">
        <v>194</v>
      </c>
      <c r="C135" s="263"/>
      <c r="D135" s="263"/>
      <c r="E135" s="263"/>
      <c r="F135" s="263"/>
      <c r="G135" s="263"/>
      <c r="H135" s="264"/>
    </row>
    <row r="136" spans="1:12" s="12" customFormat="1">
      <c r="C136" s="263"/>
      <c r="D136" s="263"/>
      <c r="E136" s="263"/>
      <c r="F136" s="263"/>
      <c r="G136" s="263"/>
      <c r="H136" s="264"/>
    </row>
    <row r="137" spans="1:12" s="164" customFormat="1">
      <c r="A137" s="481" t="s">
        <v>608</v>
      </c>
      <c r="B137" s="350"/>
      <c r="C137" s="54"/>
      <c r="D137" s="54"/>
      <c r="E137" s="54"/>
      <c r="F137" s="54"/>
      <c r="G137" s="136"/>
      <c r="H137" s="411"/>
      <c r="I137" s="136"/>
      <c r="J137" s="136"/>
      <c r="K137" s="136"/>
      <c r="L137" s="136"/>
    </row>
    <row r="138" spans="1:12" s="164" customFormat="1">
      <c r="A138" s="350" t="s">
        <v>501</v>
      </c>
      <c r="B138" s="350" t="s">
        <v>500</v>
      </c>
      <c r="C138" s="54"/>
      <c r="D138" s="54"/>
      <c r="E138" s="54"/>
      <c r="F138" s="54"/>
      <c r="G138" s="136"/>
      <c r="H138" s="411"/>
      <c r="I138" s="136"/>
      <c r="J138" s="136"/>
      <c r="K138" s="136"/>
      <c r="L138" s="136"/>
    </row>
    <row r="139" spans="1:12" s="164" customFormat="1" ht="13.5" customHeight="1">
      <c r="A139" s="160" t="s">
        <v>591</v>
      </c>
      <c r="B139" s="54"/>
      <c r="C139" s="54"/>
      <c r="D139" s="54"/>
      <c r="E139" s="54"/>
      <c r="F139" s="54"/>
      <c r="G139" s="136"/>
      <c r="H139" s="411"/>
      <c r="I139" s="136"/>
      <c r="J139" s="136"/>
      <c r="K139" s="136"/>
      <c r="L139" s="136"/>
    </row>
    <row r="140" spans="1:12">
      <c r="A140" s="566" t="s">
        <v>588</v>
      </c>
    </row>
    <row r="141" spans="1:12">
      <c r="A141" s="566" t="s">
        <v>589</v>
      </c>
    </row>
    <row r="142" spans="1:12">
      <c r="A142" s="566" t="s">
        <v>592</v>
      </c>
    </row>
    <row r="143" spans="1:12">
      <c r="A143" s="566" t="s">
        <v>590</v>
      </c>
    </row>
    <row r="144" spans="1:12">
      <c r="A144" s="567" t="s">
        <v>593</v>
      </c>
    </row>
  </sheetData>
  <mergeCells count="95">
    <mergeCell ref="C116:C117"/>
    <mergeCell ref="D116:G116"/>
    <mergeCell ref="D117:G117"/>
    <mergeCell ref="I114:I115"/>
    <mergeCell ref="I86:I89"/>
    <mergeCell ref="I80:I85"/>
    <mergeCell ref="C94:C95"/>
    <mergeCell ref="C104:C105"/>
    <mergeCell ref="C110:C111"/>
    <mergeCell ref="D104:G104"/>
    <mergeCell ref="D99:G99"/>
    <mergeCell ref="D94:G94"/>
    <mergeCell ref="D110:G110"/>
    <mergeCell ref="D105:G105"/>
    <mergeCell ref="D100:G100"/>
    <mergeCell ref="C99:C100"/>
    <mergeCell ref="D95:G95"/>
    <mergeCell ref="I102:I103"/>
    <mergeCell ref="I108:I109"/>
    <mergeCell ref="B71:B74"/>
    <mergeCell ref="D74:G74"/>
    <mergeCell ref="B86:B89"/>
    <mergeCell ref="D89:G89"/>
    <mergeCell ref="B76:B79"/>
    <mergeCell ref="B81:B84"/>
    <mergeCell ref="D73:G73"/>
    <mergeCell ref="C73:C74"/>
    <mergeCell ref="D78:G78"/>
    <mergeCell ref="C78:C79"/>
    <mergeCell ref="D83:G83"/>
    <mergeCell ref="C83:C84"/>
    <mergeCell ref="A8:A26"/>
    <mergeCell ref="B8:B11"/>
    <mergeCell ref="D10:G10"/>
    <mergeCell ref="D11:G11"/>
    <mergeCell ref="B13:B16"/>
    <mergeCell ref="B23:B26"/>
    <mergeCell ref="D25:G25"/>
    <mergeCell ref="C10:C11"/>
    <mergeCell ref="C15:C16"/>
    <mergeCell ref="C20:C21"/>
    <mergeCell ref="C25:C26"/>
    <mergeCell ref="A28:A69"/>
    <mergeCell ref="B28:B31"/>
    <mergeCell ref="D36:G36"/>
    <mergeCell ref="D40:G40"/>
    <mergeCell ref="B47:B50"/>
    <mergeCell ref="B52:B55"/>
    <mergeCell ref="B38:B41"/>
    <mergeCell ref="B42:B45"/>
    <mergeCell ref="C68:C69"/>
    <mergeCell ref="C35:C36"/>
    <mergeCell ref="C30:C31"/>
    <mergeCell ref="D30:G30"/>
    <mergeCell ref="D35:G35"/>
    <mergeCell ref="D68:G68"/>
    <mergeCell ref="B4:I4"/>
    <mergeCell ref="B5:I5"/>
    <mergeCell ref="I6:I26"/>
    <mergeCell ref="D15:G15"/>
    <mergeCell ref="D16:G16"/>
    <mergeCell ref="B18:B21"/>
    <mergeCell ref="D20:G20"/>
    <mergeCell ref="D21:G21"/>
    <mergeCell ref="D26:G26"/>
    <mergeCell ref="I28:I68"/>
    <mergeCell ref="D60:G60"/>
    <mergeCell ref="D56:G56"/>
    <mergeCell ref="D64:G64"/>
    <mergeCell ref="B56:B59"/>
    <mergeCell ref="B61:B64"/>
    <mergeCell ref="D41:G41"/>
    <mergeCell ref="D45:G45"/>
    <mergeCell ref="D51:G51"/>
    <mergeCell ref="D55:G55"/>
    <mergeCell ref="D31:G31"/>
    <mergeCell ref="B66:B69"/>
    <mergeCell ref="D69:G69"/>
    <mergeCell ref="B33:B36"/>
    <mergeCell ref="I76:I79"/>
    <mergeCell ref="I71:I75"/>
    <mergeCell ref="A108:A111"/>
    <mergeCell ref="A114:A117"/>
    <mergeCell ref="B114:B117"/>
    <mergeCell ref="D111:H111"/>
    <mergeCell ref="I92:I101"/>
    <mergeCell ref="A92:A105"/>
    <mergeCell ref="B108:B111"/>
    <mergeCell ref="D84:G84"/>
    <mergeCell ref="B92:B95"/>
    <mergeCell ref="B102:B105"/>
    <mergeCell ref="B97:B100"/>
    <mergeCell ref="C88:C89"/>
    <mergeCell ref="D88:H88"/>
    <mergeCell ref="A71:A89"/>
  </mergeCells>
  <pageMargins left="0.24999999999999997" right="0.24999999999999997" top="1.1437007874015748" bottom="1.061023622047244" header="0.75" footer="0.3"/>
  <pageSetup paperSize="9" fitToWidth="0" fitToHeight="0" orientation="landscape" r:id="rId1"/>
  <headerFooter alignWithMargins="0">
    <oddFooter>&amp;L&amp;"Arial2,Regular"&amp;10Updated January 2011</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7"/>
  <sheetViews>
    <sheetView workbookViewId="0">
      <pane ySplit="5" topLeftCell="A6" activePane="bottomLeft" state="frozen"/>
      <selection pane="bottomLeft"/>
    </sheetView>
  </sheetViews>
  <sheetFormatPr defaultColWidth="9.140625" defaultRowHeight="12.75"/>
  <cols>
    <col min="1" max="1" width="49.42578125" style="2" customWidth="1"/>
    <col min="2" max="2" width="47.5703125" style="1" customWidth="1"/>
    <col min="3" max="3" width="30" style="2" hidden="1" customWidth="1"/>
    <col min="4" max="4" width="92" style="2" hidden="1" customWidth="1"/>
    <col min="5" max="16" width="9.140625" style="380"/>
    <col min="17" max="16384" width="9.140625" style="2"/>
  </cols>
  <sheetData>
    <row r="1" spans="1:4" s="380" customFormat="1">
      <c r="B1" s="477"/>
    </row>
    <row r="2" spans="1:4" s="380" customFormat="1">
      <c r="B2" s="477"/>
    </row>
    <row r="3" spans="1:4" s="380" customFormat="1" ht="13.5" thickBot="1">
      <c r="A3" s="411"/>
      <c r="B3" s="477"/>
    </row>
    <row r="4" spans="1:4" ht="13.5" thickBot="1">
      <c r="A4" s="382" t="s">
        <v>497</v>
      </c>
      <c r="B4" s="476" t="s">
        <v>448</v>
      </c>
      <c r="C4" s="227" t="s">
        <v>10</v>
      </c>
      <c r="D4" s="228"/>
    </row>
    <row r="5" spans="1:4" ht="14.1" customHeight="1" thickBot="1">
      <c r="A5" s="834"/>
      <c r="B5" s="835"/>
      <c r="C5" s="829" t="s">
        <v>71</v>
      </c>
      <c r="D5" s="229"/>
    </row>
    <row r="6" spans="1:4" ht="15" customHeight="1" thickBot="1">
      <c r="A6" s="462" t="s">
        <v>6</v>
      </c>
      <c r="B6" s="463" t="s">
        <v>16</v>
      </c>
      <c r="C6" s="829"/>
      <c r="D6" s="474"/>
    </row>
    <row r="7" spans="1:4" ht="15" customHeight="1" thickBot="1">
      <c r="A7" s="831" t="s">
        <v>422</v>
      </c>
      <c r="B7" s="464" t="s">
        <v>449</v>
      </c>
      <c r="C7" s="829"/>
      <c r="D7" s="474"/>
    </row>
    <row r="8" spans="1:4" ht="15" customHeight="1" thickBot="1">
      <c r="A8" s="831"/>
      <c r="B8" s="465" t="s">
        <v>17</v>
      </c>
      <c r="C8" s="829"/>
      <c r="D8" s="474"/>
    </row>
    <row r="9" spans="1:4" ht="15" customHeight="1" thickBot="1">
      <c r="A9" s="831"/>
      <c r="B9" s="464" t="s">
        <v>314</v>
      </c>
      <c r="C9" s="227" t="s">
        <v>11</v>
      </c>
      <c r="D9" s="475"/>
    </row>
    <row r="10" spans="1:4" ht="15" customHeight="1" thickBot="1">
      <c r="A10" s="831"/>
      <c r="B10" s="464" t="s">
        <v>315</v>
      </c>
      <c r="C10" s="227"/>
      <c r="D10" s="475"/>
    </row>
    <row r="11" spans="1:4" ht="15" customHeight="1" thickBot="1">
      <c r="A11" s="832"/>
      <c r="B11" s="466" t="s">
        <v>316</v>
      </c>
      <c r="C11" s="227"/>
      <c r="D11" s="475"/>
    </row>
    <row r="12" spans="1:4" ht="15" customHeight="1" thickBot="1">
      <c r="A12" s="462" t="s">
        <v>9</v>
      </c>
      <c r="B12" s="463" t="s">
        <v>19</v>
      </c>
      <c r="C12" s="227"/>
      <c r="D12" s="475"/>
    </row>
    <row r="13" spans="1:4" ht="15" customHeight="1" thickBot="1">
      <c r="A13" s="831" t="s">
        <v>317</v>
      </c>
      <c r="B13" s="467" t="s">
        <v>450</v>
      </c>
      <c r="C13" s="227" t="s">
        <v>31</v>
      </c>
      <c r="D13" s="475"/>
    </row>
    <row r="14" spans="1:4" ht="15" customHeight="1" thickBot="1">
      <c r="A14" s="831"/>
      <c r="B14" s="467" t="s">
        <v>321</v>
      </c>
      <c r="C14" s="231"/>
      <c r="D14" s="475"/>
    </row>
    <row r="15" spans="1:4" ht="15" customHeight="1" thickBot="1">
      <c r="A15" s="831"/>
      <c r="B15" s="467" t="s">
        <v>451</v>
      </c>
      <c r="C15" s="231"/>
      <c r="D15" s="475"/>
    </row>
    <row r="16" spans="1:4" ht="15" customHeight="1" thickBot="1">
      <c r="A16" s="831"/>
      <c r="B16" s="467" t="s">
        <v>452</v>
      </c>
      <c r="C16" s="231"/>
      <c r="D16" s="475"/>
    </row>
    <row r="17" spans="1:4" ht="15" customHeight="1" thickBot="1">
      <c r="A17" s="831"/>
      <c r="B17" s="467" t="s">
        <v>318</v>
      </c>
      <c r="C17" s="833"/>
      <c r="D17" s="475"/>
    </row>
    <row r="18" spans="1:4" ht="15" customHeight="1" thickBot="1">
      <c r="A18" s="831"/>
      <c r="B18" s="467" t="s">
        <v>319</v>
      </c>
      <c r="C18" s="833"/>
      <c r="D18" s="475"/>
    </row>
    <row r="19" spans="1:4" ht="15" customHeight="1" thickBot="1">
      <c r="A19" s="831"/>
      <c r="B19" s="467" t="s">
        <v>320</v>
      </c>
      <c r="C19" s="227" t="s">
        <v>69</v>
      </c>
      <c r="D19" s="475"/>
    </row>
    <row r="20" spans="1:4" ht="15" customHeight="1" thickBot="1">
      <c r="A20" s="831"/>
      <c r="B20" s="467" t="s">
        <v>322</v>
      </c>
      <c r="C20" s="232" t="s">
        <v>70</v>
      </c>
      <c r="D20" s="475"/>
    </row>
    <row r="21" spans="1:4" ht="15" customHeight="1" thickBot="1">
      <c r="A21" s="831"/>
      <c r="B21" s="467" t="s">
        <v>323</v>
      </c>
      <c r="C21" s="232"/>
      <c r="D21" s="475"/>
    </row>
    <row r="22" spans="1:4" ht="13.5" thickBot="1">
      <c r="A22" s="831"/>
      <c r="B22" s="465" t="s">
        <v>20</v>
      </c>
      <c r="C22" s="232"/>
      <c r="D22" s="475"/>
    </row>
    <row r="23" spans="1:4" ht="15" customHeight="1" thickBot="1">
      <c r="A23" s="831"/>
      <c r="B23" s="467" t="s">
        <v>324</v>
      </c>
      <c r="C23" s="232"/>
      <c r="D23" s="475"/>
    </row>
    <row r="24" spans="1:4" ht="28.5" customHeight="1">
      <c r="A24" s="831"/>
      <c r="B24" s="464" t="s">
        <v>325</v>
      </c>
      <c r="C24" s="232"/>
    </row>
    <row r="25" spans="1:4" ht="15" customHeight="1">
      <c r="A25" s="831"/>
      <c r="B25" s="468" t="s">
        <v>21</v>
      </c>
    </row>
    <row r="26" spans="1:4" ht="15" customHeight="1">
      <c r="A26" s="831"/>
      <c r="B26" s="464" t="s">
        <v>326</v>
      </c>
    </row>
    <row r="27" spans="1:4" ht="15" customHeight="1">
      <c r="A27" s="831"/>
      <c r="B27" s="464" t="s">
        <v>327</v>
      </c>
    </row>
    <row r="28" spans="1:4" ht="15" customHeight="1" thickBot="1">
      <c r="A28" s="832"/>
      <c r="B28" s="466" t="s">
        <v>328</v>
      </c>
    </row>
    <row r="29" spans="1:4">
      <c r="A29" s="462" t="s">
        <v>14</v>
      </c>
      <c r="B29" s="463" t="s">
        <v>26</v>
      </c>
    </row>
    <row r="30" spans="1:4" ht="15" customHeight="1">
      <c r="A30" s="831" t="s">
        <v>391</v>
      </c>
      <c r="B30" s="464" t="s">
        <v>329</v>
      </c>
      <c r="C30" s="232"/>
    </row>
    <row r="31" spans="1:4" ht="15" customHeight="1">
      <c r="A31" s="831"/>
      <c r="B31" s="464" t="s">
        <v>330</v>
      </c>
      <c r="C31" s="232"/>
    </row>
    <row r="32" spans="1:4" ht="15" customHeight="1">
      <c r="A32" s="831"/>
      <c r="B32" s="464" t="s">
        <v>331</v>
      </c>
      <c r="C32" s="232"/>
    </row>
    <row r="33" spans="1:16" ht="15" customHeight="1">
      <c r="A33" s="831"/>
      <c r="B33" s="465" t="s">
        <v>25</v>
      </c>
      <c r="C33" s="232"/>
    </row>
    <row r="34" spans="1:16" ht="15" customHeight="1">
      <c r="A34" s="831"/>
      <c r="B34" s="469" t="s">
        <v>332</v>
      </c>
      <c r="C34" s="232"/>
    </row>
    <row r="35" spans="1:16" ht="15" customHeight="1">
      <c r="A35" s="831"/>
      <c r="B35" s="469" t="s">
        <v>333</v>
      </c>
      <c r="C35" s="232"/>
    </row>
    <row r="36" spans="1:16" ht="15" customHeight="1" thickBot="1">
      <c r="A36" s="832"/>
      <c r="B36" s="470" t="s">
        <v>334</v>
      </c>
      <c r="C36" s="232"/>
    </row>
    <row r="37" spans="1:16" s="6" customFormat="1">
      <c r="A37" s="471" t="s">
        <v>79</v>
      </c>
      <c r="B37" s="472" t="s">
        <v>78</v>
      </c>
      <c r="E37" s="186"/>
      <c r="F37" s="186"/>
      <c r="G37" s="186"/>
      <c r="H37" s="186"/>
      <c r="I37" s="186"/>
      <c r="J37" s="186"/>
      <c r="K37" s="186"/>
      <c r="L37" s="186"/>
      <c r="M37" s="186"/>
      <c r="N37" s="186"/>
      <c r="O37" s="186"/>
      <c r="P37" s="186"/>
    </row>
    <row r="38" spans="1:16" s="6" customFormat="1" ht="45.75" customHeight="1">
      <c r="A38" s="718" t="s">
        <v>298</v>
      </c>
      <c r="B38" s="307" t="s">
        <v>289</v>
      </c>
      <c r="E38" s="186"/>
      <c r="F38" s="186"/>
      <c r="G38" s="186"/>
      <c r="H38" s="186"/>
      <c r="I38" s="186"/>
      <c r="J38" s="186"/>
      <c r="K38" s="186"/>
      <c r="L38" s="186"/>
      <c r="M38" s="186"/>
      <c r="N38" s="186"/>
      <c r="O38" s="186"/>
      <c r="P38" s="186"/>
    </row>
    <row r="39" spans="1:16" s="6" customFormat="1">
      <c r="A39" s="718"/>
      <c r="B39" s="473" t="s">
        <v>278</v>
      </c>
      <c r="E39" s="186"/>
      <c r="F39" s="186"/>
      <c r="G39" s="186"/>
      <c r="H39" s="186"/>
      <c r="I39" s="186"/>
      <c r="J39" s="186"/>
      <c r="K39" s="186"/>
      <c r="L39" s="186"/>
      <c r="M39" s="186"/>
      <c r="N39" s="186"/>
      <c r="O39" s="186"/>
      <c r="P39" s="186"/>
    </row>
    <row r="40" spans="1:16" s="6" customFormat="1" ht="38.25">
      <c r="A40" s="718"/>
      <c r="B40" s="307" t="s">
        <v>291</v>
      </c>
      <c r="E40" s="186"/>
      <c r="F40" s="186"/>
      <c r="G40" s="186"/>
      <c r="H40" s="186"/>
      <c r="I40" s="186"/>
      <c r="J40" s="186"/>
      <c r="K40" s="186"/>
      <c r="L40" s="186"/>
      <c r="M40" s="186"/>
      <c r="N40" s="186"/>
      <c r="O40" s="186"/>
      <c r="P40" s="186"/>
    </row>
    <row r="41" spans="1:16" s="6" customFormat="1">
      <c r="A41" s="718"/>
      <c r="B41" s="473" t="s">
        <v>279</v>
      </c>
      <c r="E41" s="186"/>
      <c r="F41" s="186"/>
      <c r="G41" s="186"/>
      <c r="H41" s="186"/>
      <c r="I41" s="186"/>
      <c r="J41" s="186"/>
      <c r="K41" s="186"/>
      <c r="L41" s="186"/>
      <c r="M41" s="186"/>
      <c r="N41" s="186"/>
      <c r="O41" s="186"/>
      <c r="P41" s="186"/>
    </row>
    <row r="42" spans="1:16" s="6" customFormat="1" ht="25.5">
      <c r="A42" s="718"/>
      <c r="B42" s="307" t="s">
        <v>294</v>
      </c>
      <c r="E42" s="186"/>
      <c r="F42" s="186"/>
      <c r="G42" s="186"/>
      <c r="H42" s="186"/>
      <c r="I42" s="186"/>
      <c r="J42" s="186"/>
      <c r="K42" s="186"/>
      <c r="L42" s="186"/>
      <c r="M42" s="186"/>
      <c r="N42" s="186"/>
      <c r="O42" s="186"/>
      <c r="P42" s="186"/>
    </row>
    <row r="43" spans="1:16" s="6" customFormat="1">
      <c r="A43" s="718"/>
      <c r="B43" s="473" t="s">
        <v>280</v>
      </c>
      <c r="E43" s="186"/>
      <c r="F43" s="186"/>
      <c r="G43" s="186"/>
      <c r="H43" s="186"/>
      <c r="I43" s="186"/>
      <c r="J43" s="186"/>
      <c r="K43" s="186"/>
      <c r="L43" s="186"/>
      <c r="M43" s="186"/>
      <c r="N43" s="186"/>
      <c r="O43" s="186"/>
      <c r="P43" s="186"/>
    </row>
    <row r="44" spans="1:16" s="6" customFormat="1" ht="26.25" thickBot="1">
      <c r="A44" s="719"/>
      <c r="B44" s="402" t="s">
        <v>295</v>
      </c>
      <c r="E44" s="186"/>
      <c r="F44" s="186"/>
      <c r="G44" s="186"/>
      <c r="H44" s="186"/>
      <c r="I44" s="186"/>
      <c r="J44" s="186"/>
      <c r="K44" s="186"/>
      <c r="L44" s="186"/>
      <c r="M44" s="186"/>
      <c r="N44" s="186"/>
      <c r="O44" s="186"/>
      <c r="P44" s="186"/>
    </row>
    <row r="45" spans="1:16" ht="15" customHeight="1">
      <c r="C45" s="231"/>
    </row>
    <row r="46" spans="1:16" ht="15" customHeight="1">
      <c r="C46" s="234"/>
    </row>
    <row r="47" spans="1:16" s="3" customFormat="1" ht="15" hidden="1" customHeight="1" thickBot="1">
      <c r="A47" s="2"/>
      <c r="B47" s="1"/>
      <c r="C47" s="827"/>
      <c r="E47" s="479"/>
      <c r="F47" s="479"/>
      <c r="G47" s="479"/>
      <c r="H47" s="479"/>
      <c r="I47" s="479"/>
      <c r="J47" s="479"/>
      <c r="K47" s="479"/>
      <c r="L47" s="479"/>
      <c r="M47" s="479"/>
      <c r="N47" s="479"/>
      <c r="O47" s="479"/>
      <c r="P47" s="479"/>
    </row>
    <row r="48" spans="1:16" s="3" customFormat="1" ht="15" hidden="1" customHeight="1" thickBot="1">
      <c r="A48" s="2"/>
      <c r="B48" s="1"/>
      <c r="C48" s="827"/>
      <c r="E48" s="479"/>
      <c r="F48" s="479"/>
      <c r="G48" s="479"/>
      <c r="H48" s="479"/>
      <c r="I48" s="479"/>
      <c r="J48" s="479"/>
      <c r="K48" s="479"/>
      <c r="L48" s="479"/>
      <c r="M48" s="479"/>
      <c r="N48" s="479"/>
      <c r="O48" s="479"/>
      <c r="P48" s="479"/>
    </row>
    <row r="49" spans="3:3" ht="15" hidden="1" customHeight="1" thickBot="1">
      <c r="C49" s="827"/>
    </row>
    <row r="50" spans="3:3" ht="15" hidden="1" customHeight="1" thickBot="1">
      <c r="C50" s="227" t="s">
        <v>66</v>
      </c>
    </row>
    <row r="51" spans="3:3" ht="15" hidden="1" customHeight="1" thickBot="1">
      <c r="C51" s="828" t="s">
        <v>95</v>
      </c>
    </row>
    <row r="52" spans="3:3" ht="15" hidden="1" customHeight="1" thickBot="1">
      <c r="C52" s="828"/>
    </row>
    <row r="53" spans="3:3" ht="15" hidden="1" customHeight="1" thickBot="1">
      <c r="C53" s="828"/>
    </row>
    <row r="54" spans="3:3" ht="15" hidden="1" customHeight="1" thickBot="1">
      <c r="C54" s="828"/>
    </row>
    <row r="55" spans="3:3" ht="15" hidden="1" customHeight="1" thickBot="1">
      <c r="C55" s="235" t="s">
        <v>65</v>
      </c>
    </row>
    <row r="56" spans="3:3" ht="15" hidden="1" customHeight="1" thickBot="1">
      <c r="C56" s="829" t="s">
        <v>64</v>
      </c>
    </row>
    <row r="57" spans="3:3" ht="15" hidden="1" customHeight="1" thickBot="1">
      <c r="C57" s="829"/>
    </row>
    <row r="58" spans="3:3" ht="15" hidden="1" customHeight="1" thickBot="1">
      <c r="C58" s="830"/>
    </row>
    <row r="59" spans="3:3" ht="15" hidden="1" customHeight="1">
      <c r="C59" s="830"/>
    </row>
    <row r="60" spans="3:3" ht="15" hidden="1" customHeight="1"/>
    <row r="61" spans="3:3" ht="15" hidden="1" customHeight="1"/>
    <row r="62" spans="3:3" ht="15" hidden="1" customHeight="1"/>
    <row r="63" spans="3:3" ht="15" hidden="1" customHeight="1"/>
    <row r="64" spans="3:3" ht="15" hidden="1" customHeight="1"/>
    <row r="65" spans="3:3" ht="15" hidden="1" customHeight="1"/>
    <row r="66" spans="3:3" ht="15" hidden="1" customHeight="1"/>
    <row r="67" spans="3:3" ht="15" hidden="1" customHeight="1"/>
    <row r="68" spans="3:3" ht="15" hidden="1" customHeight="1"/>
    <row r="69" spans="3:3" ht="15" hidden="1" customHeight="1"/>
    <row r="70" spans="3:3" ht="15" hidden="1" customHeight="1"/>
    <row r="71" spans="3:3" ht="15" hidden="1" customHeight="1"/>
    <row r="72" spans="3:3" ht="15" hidden="1" customHeight="1"/>
    <row r="73" spans="3:3" ht="15" hidden="1" customHeight="1"/>
    <row r="74" spans="3:3" ht="15" hidden="1" customHeight="1"/>
    <row r="75" spans="3:3" ht="15" hidden="1" customHeight="1"/>
    <row r="76" spans="3:3" ht="15" customHeight="1">
      <c r="C76" s="231"/>
    </row>
    <row r="77" spans="3:3" ht="15" customHeight="1">
      <c r="C77" s="231"/>
    </row>
    <row r="78" spans="3:3" ht="15" customHeight="1">
      <c r="C78" s="231"/>
    </row>
    <row r="79" spans="3:3" ht="14.25" customHeight="1"/>
    <row r="80" spans="3:3" ht="51" hidden="1" customHeight="1"/>
    <row r="81" spans="3:3" ht="15" customHeight="1">
      <c r="C81" s="231"/>
    </row>
    <row r="82" spans="3:3" ht="15" customHeight="1">
      <c r="C82" s="231"/>
    </row>
    <row r="83" spans="3:3" ht="15" customHeight="1">
      <c r="C83" s="231"/>
    </row>
    <row r="84" spans="3:3" ht="15" customHeight="1">
      <c r="C84" s="231"/>
    </row>
    <row r="85" spans="3:3" ht="15" customHeight="1">
      <c r="C85" s="234"/>
    </row>
    <row r="91" spans="3:3" ht="15" customHeight="1"/>
    <row r="92" spans="3:3" ht="21.75" customHeight="1"/>
    <row r="93" spans="3:3" ht="21.75" customHeight="1"/>
    <row r="94" spans="3:3" ht="15" customHeight="1"/>
    <row r="95" spans="3:3" ht="15" customHeight="1"/>
    <row r="96" spans="3:3"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sheetData>
  <mergeCells count="10">
    <mergeCell ref="C47:C49"/>
    <mergeCell ref="C51:C54"/>
    <mergeCell ref="C56:C59"/>
    <mergeCell ref="C5:C8"/>
    <mergeCell ref="A7:A11"/>
    <mergeCell ref="A13:A28"/>
    <mergeCell ref="C17:C18"/>
    <mergeCell ref="A30:A36"/>
    <mergeCell ref="A38:A44"/>
    <mergeCell ref="A5:B5"/>
  </mergeCells>
  <pageMargins left="0.25" right="0.25" top="0.75" bottom="0.75" header="0.3" footer="0.3"/>
  <pageSetup paperSize="9" scale="70"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Consolidated</vt:lpstr>
      <vt:lpstr>Cameroon Logframe</vt:lpstr>
      <vt:lpstr>Cameroon Activity Log</vt:lpstr>
      <vt:lpstr>DRC Logframe</vt:lpstr>
      <vt:lpstr>DRC Activity log</vt:lpstr>
      <vt:lpstr>Guinea Bissau GiveWell</vt:lpstr>
      <vt:lpstr>Guinea Bissau Activity Log </vt:lpstr>
      <vt:lpstr>Guinea Conakry </vt:lpstr>
      <vt:lpstr>Guinea Conakry Activity Log</vt:lpstr>
      <vt:lpstr>Nigeria - 4 states</vt:lpstr>
      <vt:lpstr>Nigeria 4 states Activity Log</vt:lpstr>
      <vt:lpstr>Nigeria - Benue </vt:lpstr>
      <vt:lpstr>Nigeria  Benue Activity Log</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2014-07-31T14:58:32Z</dcterms:created>
  <dcterms:modified xsi:type="dcterms:W3CDTF">2017-10-31T22:15:35Z</dcterms:modified>
</cp:coreProperties>
</file>