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127"/>
  <workbookPr filterPrivacy="1" autoCompressPictures="0"/>
  <bookViews>
    <workbookView xWindow="0" yWindow="0" windowWidth="25240" windowHeight="14200" tabRatio="871" firstSheet="3" activeTab="4"/>
  </bookViews>
  <sheets>
    <sheet name="Y3-No of divdistper county" sheetId="7" state="hidden" r:id="rId1"/>
    <sheet name="STH - Divisional Level Data" sheetId="1" state="hidden" r:id="rId2"/>
    <sheet name="SCH - Divisional Level Data" sheetId="2" state="hidden" r:id="rId3"/>
    <sheet name="Sub County Level-STH" sheetId="3" r:id="rId4"/>
    <sheet name="County Level-STH" sheetId="4" r:id="rId5"/>
    <sheet name="Sub County Level-SCH" sheetId="5" r:id="rId6"/>
    <sheet name="County Level-SCH" sheetId="6" r:id="rId7"/>
  </sheets>
  <definedNames>
    <definedName name="_xlnm._FilterDatabase" localSheetId="1" hidden="1">'STH - Divisional Level Data'!$A$1:$AE$282</definedName>
    <definedName name="_xlnm._FilterDatabase" localSheetId="3" hidden="1">'Sub County Level-STH'!$A$2:$AC$113</definedName>
    <definedName name="county">'Y3-No of divdistper county'!$A:$A</definedName>
    <definedName name="No._of_districts_per_county">'Y3-No of divdistper county'!$C:$C</definedName>
    <definedName name="No._of_divisions_per_county">'Y3-No of divdistper county'!$D:$D</definedName>
    <definedName name="No._of_divisions_per_sub_county">'Y3-No of divdistper county'!$E:$E</definedName>
    <definedName name="Sub_County">'Y3-No of divdistper county'!$B:$B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4" l="1"/>
  <c r="G24" i="4"/>
  <c r="E24" i="4"/>
  <c r="A1" i="3"/>
  <c r="C6" i="7"/>
  <c r="D6" i="7"/>
  <c r="Z4" i="4"/>
  <c r="AA4" i="4"/>
  <c r="C15" i="7"/>
  <c r="D15" i="7"/>
  <c r="Z5" i="4"/>
  <c r="AA5" i="4"/>
  <c r="C22" i="7"/>
  <c r="D22" i="7"/>
  <c r="Z6" i="4"/>
  <c r="AA6" i="4"/>
  <c r="C28" i="7"/>
  <c r="D28" i="7"/>
  <c r="Z7" i="4"/>
  <c r="AA7" i="4"/>
  <c r="C40" i="7"/>
  <c r="D40" i="7"/>
  <c r="Z8" i="4"/>
  <c r="AA8" i="4"/>
  <c r="C45" i="7"/>
  <c r="D45" i="7"/>
  <c r="Z9" i="4"/>
  <c r="AA9" i="4"/>
  <c r="C51" i="7"/>
  <c r="D51" i="7"/>
  <c r="Z10" i="4"/>
  <c r="AA10" i="4"/>
  <c r="C60" i="7"/>
  <c r="D60" i="7"/>
  <c r="Z11" i="4"/>
  <c r="AA11" i="4"/>
  <c r="C67" i="7"/>
  <c r="D67" i="7"/>
  <c r="Z12" i="4"/>
  <c r="AA12" i="4"/>
  <c r="C70" i="7"/>
  <c r="D70" i="7"/>
  <c r="Z13" i="4"/>
  <c r="AA13" i="4"/>
  <c r="C72" i="7"/>
  <c r="D72" i="7"/>
  <c r="Z14" i="4"/>
  <c r="AA14" i="4"/>
  <c r="C79" i="7"/>
  <c r="D79" i="7"/>
  <c r="Z15" i="4"/>
  <c r="AA15" i="4"/>
  <c r="C83" i="7"/>
  <c r="D83" i="7"/>
  <c r="Z16" i="4"/>
  <c r="AA16" i="4"/>
  <c r="C86" i="7"/>
  <c r="D86" i="7"/>
  <c r="Z17" i="4"/>
  <c r="AA17" i="4"/>
  <c r="C88" i="7"/>
  <c r="D88" i="7"/>
  <c r="Z18" i="4"/>
  <c r="AA18" i="4"/>
  <c r="C93" i="7"/>
  <c r="D93" i="7"/>
  <c r="Z19" i="4"/>
  <c r="AA19" i="4"/>
  <c r="C99" i="7"/>
  <c r="D99" i="7"/>
  <c r="Z20" i="4"/>
  <c r="AA20" i="4"/>
  <c r="C103" i="7"/>
  <c r="D103" i="7"/>
  <c r="Z21" i="4"/>
  <c r="AA21" i="4"/>
  <c r="C106" i="7"/>
  <c r="D106" i="7"/>
  <c r="Z22" i="4"/>
  <c r="AA22" i="4"/>
  <c r="C109" i="7"/>
  <c r="D109" i="7"/>
  <c r="Z23" i="4"/>
  <c r="AA23" i="4"/>
  <c r="C2" i="7"/>
  <c r="D2" i="7"/>
  <c r="AA3" i="4"/>
  <c r="Z3" i="4"/>
  <c r="E2" i="7"/>
  <c r="AB3" i="3"/>
  <c r="E3" i="7"/>
  <c r="AB4" i="3"/>
  <c r="E4" i="7"/>
  <c r="AB5" i="3"/>
  <c r="E5" i="7"/>
  <c r="AB6" i="3"/>
  <c r="E6" i="7"/>
  <c r="AB7" i="3"/>
  <c r="E7" i="7"/>
  <c r="AB8" i="3"/>
  <c r="E8" i="7"/>
  <c r="AB9" i="3"/>
  <c r="E9" i="7"/>
  <c r="AB10" i="3"/>
  <c r="E10" i="7"/>
  <c r="AB11" i="3"/>
  <c r="E11" i="7"/>
  <c r="AB12" i="3"/>
  <c r="E12" i="7"/>
  <c r="AB13" i="3"/>
  <c r="E13" i="7"/>
  <c r="AB14" i="3"/>
  <c r="E14" i="7"/>
  <c r="AB15" i="3"/>
  <c r="E15" i="7"/>
  <c r="AB16" i="3"/>
  <c r="E16" i="7"/>
  <c r="AB17" i="3"/>
  <c r="E17" i="7"/>
  <c r="AB18" i="3"/>
  <c r="E18" i="7"/>
  <c r="AB19" i="3"/>
  <c r="E19" i="7"/>
  <c r="AB20" i="3"/>
  <c r="E20" i="7"/>
  <c r="AB21" i="3"/>
  <c r="E21" i="7"/>
  <c r="AB22" i="3"/>
  <c r="E22" i="7"/>
  <c r="AB23" i="3"/>
  <c r="E23" i="7"/>
  <c r="AB24" i="3"/>
  <c r="E24" i="7"/>
  <c r="AB25" i="3"/>
  <c r="E25" i="7"/>
  <c r="AB26" i="3"/>
  <c r="E26" i="7"/>
  <c r="AB27" i="3"/>
  <c r="E27" i="7"/>
  <c r="AB28" i="3"/>
  <c r="E28" i="7"/>
  <c r="AB29" i="3"/>
  <c r="E29" i="7"/>
  <c r="AB30" i="3"/>
  <c r="E30" i="7"/>
  <c r="AB31" i="3"/>
  <c r="E31" i="7"/>
  <c r="AB32" i="3"/>
  <c r="E32" i="7"/>
  <c r="AB33" i="3"/>
  <c r="E33" i="7"/>
  <c r="AB34" i="3"/>
  <c r="E34" i="7"/>
  <c r="AB35" i="3"/>
  <c r="E35" i="7"/>
  <c r="AB36" i="3"/>
  <c r="E36" i="7"/>
  <c r="AB37" i="3"/>
  <c r="E37" i="7"/>
  <c r="AB38" i="3"/>
  <c r="E38" i="7"/>
  <c r="AB39" i="3"/>
  <c r="E39" i="7"/>
  <c r="AB40" i="3"/>
  <c r="E40" i="7"/>
  <c r="AB41" i="3"/>
  <c r="E41" i="7"/>
  <c r="AB42" i="3"/>
  <c r="E42" i="7"/>
  <c r="AB43" i="3"/>
  <c r="E43" i="7"/>
  <c r="AB44" i="3"/>
  <c r="E44" i="7"/>
  <c r="AB45" i="3"/>
  <c r="E45" i="7"/>
  <c r="AB46" i="3"/>
  <c r="E46" i="7"/>
  <c r="AB47" i="3"/>
  <c r="E47" i="7"/>
  <c r="AB48" i="3"/>
  <c r="E48" i="7"/>
  <c r="AB49" i="3"/>
  <c r="E49" i="7"/>
  <c r="AB50" i="3"/>
  <c r="E50" i="7"/>
  <c r="AB51" i="3"/>
  <c r="E51" i="7"/>
  <c r="AB52" i="3"/>
  <c r="E52" i="7"/>
  <c r="AB53" i="3"/>
  <c r="E53" i="7"/>
  <c r="AB54" i="3"/>
  <c r="E54" i="7"/>
  <c r="AB55" i="3"/>
  <c r="E55" i="7"/>
  <c r="AB56" i="3"/>
  <c r="E56" i="7"/>
  <c r="AB57" i="3"/>
  <c r="E57" i="7"/>
  <c r="AB58" i="3"/>
  <c r="E58" i="7"/>
  <c r="AB59" i="3"/>
  <c r="E59" i="7"/>
  <c r="AB60" i="3"/>
  <c r="E60" i="7"/>
  <c r="AB61" i="3"/>
  <c r="E61" i="7"/>
  <c r="AB62" i="3"/>
  <c r="E62" i="7"/>
  <c r="AB63" i="3"/>
  <c r="E63" i="7"/>
  <c r="AB64" i="3"/>
  <c r="E64" i="7"/>
  <c r="AB65" i="3"/>
  <c r="E65" i="7"/>
  <c r="AB66" i="3"/>
  <c r="E66" i="7"/>
  <c r="AB67" i="3"/>
  <c r="E67" i="7"/>
  <c r="AB68" i="3"/>
  <c r="E68" i="7"/>
  <c r="AB69" i="3"/>
  <c r="E69" i="7"/>
  <c r="AB70" i="3"/>
  <c r="E70" i="7"/>
  <c r="AB71" i="3"/>
  <c r="E71" i="7"/>
  <c r="AB72" i="3"/>
  <c r="E72" i="7"/>
  <c r="AB73" i="3"/>
  <c r="E73" i="7"/>
  <c r="AB74" i="3"/>
  <c r="E74" i="7"/>
  <c r="AB75" i="3"/>
  <c r="E75" i="7"/>
  <c r="AB76" i="3"/>
  <c r="E76" i="7"/>
  <c r="AB77" i="3"/>
  <c r="E77" i="7"/>
  <c r="AB78" i="3"/>
  <c r="E78" i="7"/>
  <c r="AB79" i="3"/>
  <c r="E79" i="7"/>
  <c r="AB80" i="3"/>
  <c r="E80" i="7"/>
  <c r="AB81" i="3"/>
  <c r="E81" i="7"/>
  <c r="AB82" i="3"/>
  <c r="E82" i="7"/>
  <c r="AB83" i="3"/>
  <c r="E83" i="7"/>
  <c r="AB84" i="3"/>
  <c r="E84" i="7"/>
  <c r="AB85" i="3"/>
  <c r="E85" i="7"/>
  <c r="AB86" i="3"/>
  <c r="E86" i="7"/>
  <c r="AB87" i="3"/>
  <c r="E87" i="7"/>
  <c r="AB88" i="3"/>
  <c r="E88" i="7"/>
  <c r="AB89" i="3"/>
  <c r="E89" i="7"/>
  <c r="AB90" i="3"/>
  <c r="E90" i="7"/>
  <c r="AB91" i="3"/>
  <c r="E91" i="7"/>
  <c r="AB92" i="3"/>
  <c r="E92" i="7"/>
  <c r="AB93" i="3"/>
  <c r="E93" i="7"/>
  <c r="AB94" i="3"/>
  <c r="E94" i="7"/>
  <c r="AB95" i="3"/>
  <c r="E95" i="7"/>
  <c r="AB96" i="3"/>
  <c r="E96" i="7"/>
  <c r="AB97" i="3"/>
  <c r="E97" i="7"/>
  <c r="AB98" i="3"/>
  <c r="E98" i="7"/>
  <c r="AB99" i="3"/>
  <c r="E99" i="7"/>
  <c r="AB100" i="3"/>
  <c r="E100" i="7"/>
  <c r="AB101" i="3"/>
  <c r="E101" i="7"/>
  <c r="AB102" i="3"/>
  <c r="E102" i="7"/>
  <c r="AB103" i="3"/>
  <c r="E103" i="7"/>
  <c r="AB104" i="3"/>
  <c r="E104" i="7"/>
  <c r="AB105" i="3"/>
  <c r="E105" i="7"/>
  <c r="AB106" i="3"/>
  <c r="E106" i="7"/>
  <c r="AB107" i="3"/>
  <c r="E107" i="7"/>
  <c r="AB108" i="3"/>
  <c r="E108" i="7"/>
  <c r="AB109" i="3"/>
  <c r="E109" i="7"/>
  <c r="AB110" i="3"/>
  <c r="E110" i="7"/>
  <c r="AB111" i="3"/>
  <c r="E111" i="7"/>
  <c r="AB112" i="3"/>
  <c r="E112" i="7"/>
  <c r="AB113" i="3"/>
  <c r="AB114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C24" i="7"/>
  <c r="C25" i="7"/>
  <c r="C26" i="7"/>
  <c r="C27" i="7"/>
  <c r="C29" i="7"/>
  <c r="C30" i="7"/>
  <c r="C31" i="7"/>
  <c r="C32" i="7"/>
  <c r="C33" i="7"/>
  <c r="C34" i="7"/>
  <c r="C35" i="7"/>
  <c r="C36" i="7"/>
  <c r="C37" i="7"/>
  <c r="C38" i="7"/>
  <c r="C39" i="7"/>
  <c r="C41" i="7"/>
  <c r="C42" i="7"/>
  <c r="C43" i="7"/>
  <c r="C44" i="7"/>
  <c r="C46" i="7"/>
  <c r="C47" i="7"/>
  <c r="C48" i="7"/>
  <c r="C49" i="7"/>
  <c r="C50" i="7"/>
  <c r="C52" i="7"/>
  <c r="C53" i="7"/>
  <c r="C54" i="7"/>
  <c r="C55" i="7"/>
  <c r="C56" i="7"/>
  <c r="C57" i="7"/>
  <c r="C58" i="7"/>
  <c r="C59" i="7"/>
  <c r="C61" i="7"/>
  <c r="C62" i="7"/>
  <c r="C63" i="7"/>
  <c r="C64" i="7"/>
  <c r="C65" i="7"/>
  <c r="C66" i="7"/>
  <c r="C68" i="7"/>
  <c r="C69" i="7"/>
  <c r="C71" i="7"/>
  <c r="C73" i="7"/>
  <c r="C74" i="7"/>
  <c r="C75" i="7"/>
  <c r="C76" i="7"/>
  <c r="C77" i="7"/>
  <c r="C78" i="7"/>
  <c r="C80" i="7"/>
  <c r="C81" i="7"/>
  <c r="C82" i="7"/>
  <c r="C84" i="7"/>
  <c r="C85" i="7"/>
  <c r="C87" i="7"/>
  <c r="C89" i="7"/>
  <c r="C90" i="7"/>
  <c r="C91" i="7"/>
  <c r="C92" i="7"/>
  <c r="C94" i="7"/>
  <c r="C95" i="7"/>
  <c r="C96" i="7"/>
  <c r="C97" i="7"/>
  <c r="C98" i="7"/>
  <c r="C100" i="7"/>
  <c r="C101" i="7"/>
  <c r="C102" i="7"/>
  <c r="C104" i="7"/>
  <c r="C105" i="7"/>
  <c r="C107" i="7"/>
  <c r="C108" i="7"/>
  <c r="C110" i="7"/>
  <c r="C111" i="7"/>
  <c r="C112" i="7"/>
  <c r="C3" i="7"/>
  <c r="C4" i="7"/>
  <c r="C5" i="7"/>
  <c r="C7" i="7"/>
  <c r="C8" i="7"/>
  <c r="C9" i="7"/>
  <c r="C10" i="7"/>
  <c r="C11" i="7"/>
  <c r="C12" i="7"/>
  <c r="C13" i="7"/>
  <c r="C14" i="7"/>
  <c r="C16" i="7"/>
  <c r="C17" i="7"/>
  <c r="C18" i="7"/>
  <c r="C19" i="7"/>
  <c r="C20" i="7"/>
  <c r="C21" i="7"/>
  <c r="C23" i="7"/>
  <c r="D24" i="7"/>
  <c r="D25" i="7"/>
  <c r="D26" i="7"/>
  <c r="D27" i="7"/>
  <c r="D29" i="7"/>
  <c r="D30" i="7"/>
  <c r="D31" i="7"/>
  <c r="D32" i="7"/>
  <c r="D33" i="7"/>
  <c r="D34" i="7"/>
  <c r="D35" i="7"/>
  <c r="D36" i="7"/>
  <c r="D37" i="7"/>
  <c r="D38" i="7"/>
  <c r="D39" i="7"/>
  <c r="D41" i="7"/>
  <c r="D42" i="7"/>
  <c r="D43" i="7"/>
  <c r="D44" i="7"/>
  <c r="D46" i="7"/>
  <c r="D47" i="7"/>
  <c r="D48" i="7"/>
  <c r="D49" i="7"/>
  <c r="D50" i="7"/>
  <c r="D52" i="7"/>
  <c r="D53" i="7"/>
  <c r="D54" i="7"/>
  <c r="D55" i="7"/>
  <c r="D56" i="7"/>
  <c r="D57" i="7"/>
  <c r="D58" i="7"/>
  <c r="D59" i="7"/>
  <c r="D61" i="7"/>
  <c r="D62" i="7"/>
  <c r="D63" i="7"/>
  <c r="D64" i="7"/>
  <c r="D65" i="7"/>
  <c r="D66" i="7"/>
  <c r="D68" i="7"/>
  <c r="D69" i="7"/>
  <c r="D71" i="7"/>
  <c r="D73" i="7"/>
  <c r="D74" i="7"/>
  <c r="D75" i="7"/>
  <c r="D76" i="7"/>
  <c r="D77" i="7"/>
  <c r="D78" i="7"/>
  <c r="D80" i="7"/>
  <c r="D81" i="7"/>
  <c r="D82" i="7"/>
  <c r="D84" i="7"/>
  <c r="D85" i="7"/>
  <c r="D87" i="7"/>
  <c r="D89" i="7"/>
  <c r="D90" i="7"/>
  <c r="D91" i="7"/>
  <c r="D92" i="7"/>
  <c r="D94" i="7"/>
  <c r="D95" i="7"/>
  <c r="D96" i="7"/>
  <c r="D97" i="7"/>
  <c r="D98" i="7"/>
  <c r="D100" i="7"/>
  <c r="D101" i="7"/>
  <c r="D102" i="7"/>
  <c r="D104" i="7"/>
  <c r="D105" i="7"/>
  <c r="D107" i="7"/>
  <c r="D108" i="7"/>
  <c r="D110" i="7"/>
  <c r="D111" i="7"/>
  <c r="D112" i="7"/>
  <c r="D3" i="7"/>
  <c r="D4" i="7"/>
  <c r="D5" i="7"/>
  <c r="D7" i="7"/>
  <c r="D8" i="7"/>
  <c r="D9" i="7"/>
  <c r="D10" i="7"/>
  <c r="D11" i="7"/>
  <c r="D12" i="7"/>
  <c r="D13" i="7"/>
  <c r="D14" i="7"/>
  <c r="D16" i="7"/>
  <c r="D17" i="7"/>
  <c r="D18" i="7"/>
  <c r="D19" i="7"/>
  <c r="D20" i="7"/>
  <c r="D21" i="7"/>
  <c r="D23" i="7"/>
  <c r="O114" i="3"/>
  <c r="P114" i="3"/>
  <c r="Q114" i="3"/>
  <c r="R114" i="3"/>
  <c r="S114" i="3"/>
  <c r="T114" i="3"/>
  <c r="U114" i="3"/>
  <c r="V114" i="3"/>
  <c r="W114" i="3"/>
  <c r="X114" i="3"/>
  <c r="Y114" i="3"/>
  <c r="Z114" i="3"/>
  <c r="H114" i="3"/>
  <c r="G114" i="3"/>
  <c r="E114" i="3"/>
  <c r="D114" i="3"/>
  <c r="Z24" i="4"/>
  <c r="AA24" i="4"/>
  <c r="E282" i="1"/>
  <c r="R5" i="6"/>
  <c r="P5" i="6"/>
  <c r="S5" i="6"/>
  <c r="Q5" i="6"/>
  <c r="O5" i="6"/>
  <c r="N5" i="6"/>
  <c r="M5" i="6"/>
  <c r="G5" i="6"/>
  <c r="E3" i="6"/>
  <c r="J3" i="6"/>
  <c r="S1" i="6"/>
  <c r="R1" i="6"/>
  <c r="Q1" i="6"/>
  <c r="P1" i="6"/>
  <c r="O1" i="6"/>
  <c r="N1" i="6"/>
  <c r="M1" i="6"/>
  <c r="L1" i="6"/>
  <c r="G1" i="6"/>
  <c r="F1" i="6"/>
  <c r="E1" i="6"/>
  <c r="D1" i="6"/>
  <c r="C1" i="6"/>
  <c r="B1" i="6"/>
  <c r="L8" i="5"/>
  <c r="K8" i="5"/>
  <c r="I8" i="5"/>
  <c r="F8" i="5"/>
  <c r="J8" i="5"/>
  <c r="C8" i="5"/>
  <c r="L7" i="5"/>
  <c r="I7" i="5"/>
  <c r="K7" i="5"/>
  <c r="F7" i="5"/>
  <c r="J7" i="5"/>
  <c r="C7" i="5"/>
  <c r="L6" i="5"/>
  <c r="I6" i="5"/>
  <c r="K6" i="5"/>
  <c r="F6" i="5"/>
  <c r="C6" i="5"/>
  <c r="J6" i="5"/>
  <c r="L5" i="5"/>
  <c r="K5" i="5"/>
  <c r="I5" i="5"/>
  <c r="F5" i="5"/>
  <c r="C5" i="5"/>
  <c r="J5" i="5"/>
  <c r="L4" i="5"/>
  <c r="K4" i="5"/>
  <c r="I4" i="5"/>
  <c r="F4" i="5"/>
  <c r="J4" i="5"/>
  <c r="C4" i="5"/>
  <c r="T9" i="5"/>
  <c r="S9" i="5"/>
  <c r="R9" i="5"/>
  <c r="P9" i="5"/>
  <c r="N9" i="5"/>
  <c r="I3" i="5"/>
  <c r="K3" i="5"/>
  <c r="H9" i="5"/>
  <c r="J3" i="5"/>
  <c r="C3" i="5"/>
  <c r="T1" i="5"/>
  <c r="S1" i="5"/>
  <c r="R1" i="5"/>
  <c r="Q1" i="5"/>
  <c r="P1" i="5"/>
  <c r="O1" i="5"/>
  <c r="N1" i="5"/>
  <c r="M1" i="5"/>
  <c r="H1" i="5"/>
  <c r="G1" i="5"/>
  <c r="F1" i="5"/>
  <c r="E1" i="5"/>
  <c r="D1" i="5"/>
  <c r="C1" i="5"/>
  <c r="B1" i="5"/>
  <c r="A1" i="5"/>
  <c r="F114" i="4"/>
  <c r="E23" i="4"/>
  <c r="E22" i="4"/>
  <c r="E21" i="4"/>
  <c r="E20" i="4"/>
  <c r="E19" i="4"/>
  <c r="E18" i="4"/>
  <c r="E17" i="4"/>
  <c r="E16" i="4"/>
  <c r="E15" i="4"/>
  <c r="E14" i="4"/>
  <c r="E13" i="4"/>
  <c r="E7" i="4"/>
  <c r="E6" i="4"/>
  <c r="E5" i="4"/>
  <c r="E4" i="4"/>
  <c r="Y24" i="4"/>
  <c r="X24" i="4"/>
  <c r="V24" i="4"/>
  <c r="U24" i="4"/>
  <c r="T24" i="4"/>
  <c r="S24" i="4"/>
  <c r="R24" i="4"/>
  <c r="P24" i="4"/>
  <c r="N24" i="4"/>
  <c r="Y1" i="4"/>
  <c r="X1" i="4"/>
  <c r="W1" i="4"/>
  <c r="V1" i="4"/>
  <c r="U1" i="4"/>
  <c r="T1" i="4"/>
  <c r="S1" i="4"/>
  <c r="R1" i="4"/>
  <c r="Q1" i="4"/>
  <c r="P1" i="4"/>
  <c r="O1" i="4"/>
  <c r="N1" i="4"/>
  <c r="G1" i="4"/>
  <c r="F1" i="4"/>
  <c r="E1" i="4"/>
  <c r="D1" i="4"/>
  <c r="C1" i="4"/>
  <c r="B1" i="4"/>
  <c r="F105" i="3"/>
  <c r="K105" i="3"/>
  <c r="K103" i="3"/>
  <c r="F100" i="3"/>
  <c r="K99" i="3"/>
  <c r="K97" i="3"/>
  <c r="M95" i="3"/>
  <c r="M94" i="3"/>
  <c r="M93" i="3"/>
  <c r="M92" i="3"/>
  <c r="M91" i="3"/>
  <c r="M76" i="3"/>
  <c r="I36" i="3"/>
  <c r="I35" i="3"/>
  <c r="M34" i="3"/>
  <c r="I33" i="3"/>
  <c r="M30" i="3"/>
  <c r="I28" i="3"/>
  <c r="M26" i="3"/>
  <c r="B1" i="3"/>
  <c r="I31" i="3"/>
  <c r="I32" i="3"/>
  <c r="F25" i="3"/>
  <c r="F28" i="3"/>
  <c r="F29" i="3"/>
  <c r="F30" i="3"/>
  <c r="F31" i="3"/>
  <c r="F109" i="3"/>
  <c r="L49" i="3"/>
  <c r="L52" i="3"/>
  <c r="L54" i="3"/>
  <c r="L56" i="3"/>
  <c r="C70" i="3"/>
  <c r="J98" i="3"/>
  <c r="J102" i="3"/>
  <c r="J106" i="3"/>
  <c r="L107" i="3"/>
  <c r="J111" i="3"/>
  <c r="F33" i="3"/>
  <c r="K33" i="3"/>
  <c r="F34" i="3"/>
  <c r="K34" i="3"/>
  <c r="F35" i="3"/>
  <c r="F37" i="3"/>
  <c r="F49" i="3"/>
  <c r="F52" i="3"/>
  <c r="F53" i="3"/>
  <c r="F54" i="3"/>
  <c r="F55" i="3"/>
  <c r="F56" i="3"/>
  <c r="F57" i="3"/>
  <c r="F60" i="3"/>
  <c r="F61" i="3"/>
  <c r="F62" i="3"/>
  <c r="F63" i="3"/>
  <c r="F64" i="3"/>
  <c r="F65" i="3"/>
  <c r="F68" i="3"/>
  <c r="F69" i="3"/>
  <c r="F99" i="3"/>
  <c r="F101" i="3"/>
  <c r="F103" i="3"/>
  <c r="F106" i="3"/>
  <c r="F107" i="3"/>
  <c r="K107" i="3"/>
  <c r="F108" i="3"/>
  <c r="N109" i="3"/>
  <c r="J110" i="3"/>
  <c r="J113" i="3"/>
  <c r="K6" i="4"/>
  <c r="K7" i="4"/>
  <c r="E8" i="4"/>
  <c r="K8" i="4"/>
  <c r="E9" i="4"/>
  <c r="K9" i="4"/>
  <c r="E10" i="4"/>
  <c r="K10" i="4"/>
  <c r="E11" i="4"/>
  <c r="K11" i="4"/>
  <c r="E12" i="4"/>
  <c r="K12" i="4"/>
  <c r="K13" i="4"/>
  <c r="K14" i="4"/>
  <c r="K15" i="4"/>
  <c r="K16" i="4"/>
  <c r="K17" i="4"/>
  <c r="K18" i="4"/>
  <c r="K19" i="4"/>
  <c r="K20" i="4"/>
  <c r="K21" i="4"/>
  <c r="K22" i="4"/>
  <c r="K23" i="4"/>
  <c r="I37" i="3"/>
  <c r="L99" i="3"/>
  <c r="L100" i="3"/>
  <c r="F110" i="3"/>
  <c r="F112" i="3"/>
  <c r="F113" i="3"/>
  <c r="B3" i="4"/>
  <c r="J26" i="3"/>
  <c r="J41" i="3"/>
  <c r="N41" i="3"/>
  <c r="C58" i="3"/>
  <c r="J58" i="3"/>
  <c r="N58" i="3"/>
  <c r="J59" i="3"/>
  <c r="N59" i="3"/>
  <c r="C66" i="3"/>
  <c r="J66" i="3"/>
  <c r="N66" i="3"/>
  <c r="J67" i="3"/>
  <c r="N67" i="3"/>
  <c r="L112" i="3"/>
  <c r="L113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L31" i="3"/>
  <c r="J70" i="3"/>
  <c r="N70" i="3"/>
  <c r="C99" i="3"/>
  <c r="K101" i="3"/>
  <c r="C107" i="3"/>
  <c r="I72" i="3"/>
  <c r="K39" i="3"/>
  <c r="K41" i="3"/>
  <c r="K57" i="3"/>
  <c r="K74" i="3"/>
  <c r="K76" i="3"/>
  <c r="C103" i="3"/>
  <c r="I107" i="3"/>
  <c r="M107" i="3"/>
  <c r="C108" i="3"/>
  <c r="F111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C50" i="3"/>
  <c r="J50" i="3"/>
  <c r="N50" i="3"/>
  <c r="J51" i="3"/>
  <c r="N51" i="3"/>
  <c r="L60" i="3"/>
  <c r="L62" i="3"/>
  <c r="L64" i="3"/>
  <c r="L68" i="3"/>
  <c r="F80" i="3"/>
  <c r="F81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L103" i="3"/>
  <c r="L110" i="3"/>
  <c r="J112" i="3"/>
  <c r="I53" i="3"/>
  <c r="I114" i="3"/>
  <c r="K4" i="3"/>
  <c r="K5" i="3"/>
  <c r="K6" i="3"/>
  <c r="K7" i="3"/>
  <c r="K28" i="3"/>
  <c r="J31" i="3"/>
  <c r="N31" i="3"/>
  <c r="L35" i="3"/>
  <c r="J37" i="3"/>
  <c r="I61" i="3"/>
  <c r="M61" i="3"/>
  <c r="M72" i="3"/>
  <c r="I105" i="3"/>
  <c r="M105" i="3"/>
  <c r="J109" i="3"/>
  <c r="M3" i="4"/>
  <c r="I27" i="3"/>
  <c r="L27" i="3"/>
  <c r="F32" i="3"/>
  <c r="J34" i="3"/>
  <c r="M35" i="3"/>
  <c r="C37" i="3"/>
  <c r="F38" i="3"/>
  <c r="F39" i="3"/>
  <c r="F40" i="3"/>
  <c r="F41" i="3"/>
  <c r="F43" i="3"/>
  <c r="F44" i="3"/>
  <c r="F45" i="3"/>
  <c r="F46" i="3"/>
  <c r="F47" i="3"/>
  <c r="F48" i="3"/>
  <c r="L50" i="3"/>
  <c r="I51" i="3"/>
  <c r="M51" i="3"/>
  <c r="C52" i="3"/>
  <c r="F58" i="3"/>
  <c r="F59" i="3"/>
  <c r="J61" i="3"/>
  <c r="N61" i="3"/>
  <c r="J64" i="3"/>
  <c r="N64" i="3"/>
  <c r="L66" i="3"/>
  <c r="I67" i="3"/>
  <c r="M67" i="3"/>
  <c r="C68" i="3"/>
  <c r="F70" i="3"/>
  <c r="F71" i="3"/>
  <c r="L73" i="3"/>
  <c r="L74" i="3"/>
  <c r="C75" i="3"/>
  <c r="C77" i="3"/>
  <c r="J96" i="3"/>
  <c r="C97" i="3"/>
  <c r="L101" i="3"/>
  <c r="F102" i="3"/>
  <c r="L102" i="3"/>
  <c r="I103" i="3"/>
  <c r="M103" i="3"/>
  <c r="J104" i="3"/>
  <c r="C105" i="3"/>
  <c r="N111" i="3"/>
  <c r="J3" i="4"/>
  <c r="M5" i="4"/>
  <c r="M37" i="3"/>
  <c r="M53" i="3"/>
  <c r="F114" i="3"/>
  <c r="F23" i="3"/>
  <c r="F24" i="3"/>
  <c r="F26" i="3"/>
  <c r="F27" i="3"/>
  <c r="J30" i="3"/>
  <c r="C33" i="3"/>
  <c r="F36" i="3"/>
  <c r="C38" i="3"/>
  <c r="M38" i="3"/>
  <c r="L44" i="3"/>
  <c r="L45" i="3"/>
  <c r="L46" i="3"/>
  <c r="L47" i="3"/>
  <c r="L48" i="3"/>
  <c r="C49" i="3"/>
  <c r="F50" i="3"/>
  <c r="F51" i="3"/>
  <c r="J53" i="3"/>
  <c r="N53" i="3"/>
  <c r="J56" i="3"/>
  <c r="N56" i="3"/>
  <c r="L58" i="3"/>
  <c r="I59" i="3"/>
  <c r="M59" i="3"/>
  <c r="C60" i="3"/>
  <c r="F66" i="3"/>
  <c r="F67" i="3"/>
  <c r="J68" i="3"/>
  <c r="N68" i="3"/>
  <c r="L70" i="3"/>
  <c r="I71" i="3"/>
  <c r="M71" i="3"/>
  <c r="C72" i="3"/>
  <c r="F73" i="3"/>
  <c r="F75" i="3"/>
  <c r="F77" i="3"/>
  <c r="F79" i="3"/>
  <c r="L97" i="3"/>
  <c r="F98" i="3"/>
  <c r="J100" i="3"/>
  <c r="C101" i="3"/>
  <c r="F104" i="3"/>
  <c r="L105" i="3"/>
  <c r="M5" i="3"/>
  <c r="C25" i="3"/>
  <c r="N25" i="3"/>
  <c r="K25" i="3"/>
  <c r="L39" i="3"/>
  <c r="I44" i="3"/>
  <c r="M44" i="3"/>
  <c r="I47" i="3"/>
  <c r="M47" i="3"/>
  <c r="I48" i="3"/>
  <c r="K54" i="3"/>
  <c r="L65" i="3"/>
  <c r="C65" i="3"/>
  <c r="I29" i="3"/>
  <c r="C29" i="3"/>
  <c r="L29" i="3"/>
  <c r="K29" i="3"/>
  <c r="M36" i="3"/>
  <c r="M49" i="3"/>
  <c r="K52" i="3"/>
  <c r="K60" i="3"/>
  <c r="L69" i="3"/>
  <c r="C69" i="3"/>
  <c r="K69" i="3"/>
  <c r="K8" i="3"/>
  <c r="K9" i="3"/>
  <c r="L26" i="3"/>
  <c r="J27" i="3"/>
  <c r="N27" i="3"/>
  <c r="M29" i="3"/>
  <c r="K30" i="3"/>
  <c r="L33" i="3"/>
  <c r="K38" i="3"/>
  <c r="I40" i="3"/>
  <c r="M40" i="3"/>
  <c r="C41" i="3"/>
  <c r="J49" i="3"/>
  <c r="N49" i="3"/>
  <c r="K50" i="3"/>
  <c r="L53" i="3"/>
  <c r="C53" i="3"/>
  <c r="K53" i="3"/>
  <c r="J54" i="3"/>
  <c r="N54" i="3"/>
  <c r="I55" i="3"/>
  <c r="M55" i="3"/>
  <c r="C56" i="3"/>
  <c r="J57" i="3"/>
  <c r="N57" i="3"/>
  <c r="K58" i="3"/>
  <c r="L61" i="3"/>
  <c r="C61" i="3"/>
  <c r="K61" i="3"/>
  <c r="J62" i="3"/>
  <c r="N62" i="3"/>
  <c r="I63" i="3"/>
  <c r="M63" i="3"/>
  <c r="C64" i="3"/>
  <c r="J65" i="3"/>
  <c r="N65" i="3"/>
  <c r="K66" i="3"/>
  <c r="I69" i="3"/>
  <c r="M69" i="3"/>
  <c r="M73" i="3"/>
  <c r="L98" i="3"/>
  <c r="L106" i="3"/>
  <c r="L108" i="3"/>
  <c r="I4" i="3"/>
  <c r="M4" i="3"/>
  <c r="I5" i="3"/>
  <c r="I6" i="3"/>
  <c r="M6" i="3"/>
  <c r="I7" i="3"/>
  <c r="L42" i="3"/>
  <c r="C42" i="3"/>
  <c r="I45" i="3"/>
  <c r="M45" i="3"/>
  <c r="I46" i="3"/>
  <c r="M46" i="3"/>
  <c r="M48" i="3"/>
  <c r="L57" i="3"/>
  <c r="C57" i="3"/>
  <c r="K62" i="3"/>
  <c r="K65" i="3"/>
  <c r="K5" i="4"/>
  <c r="J4" i="3"/>
  <c r="N4" i="3"/>
  <c r="J5" i="3"/>
  <c r="N5" i="3"/>
  <c r="J6" i="3"/>
  <c r="N6" i="3"/>
  <c r="J7" i="3"/>
  <c r="N7" i="3"/>
  <c r="J8" i="3"/>
  <c r="N8" i="3"/>
  <c r="J9" i="3"/>
  <c r="N9" i="3"/>
  <c r="J10" i="3"/>
  <c r="N10" i="3"/>
  <c r="J11" i="3"/>
  <c r="N11" i="3"/>
  <c r="J12" i="3"/>
  <c r="N12" i="3"/>
  <c r="J13" i="3"/>
  <c r="N13" i="3"/>
  <c r="J14" i="3"/>
  <c r="N14" i="3"/>
  <c r="J15" i="3"/>
  <c r="N15" i="3"/>
  <c r="J16" i="3"/>
  <c r="N16" i="3"/>
  <c r="J17" i="3"/>
  <c r="N17" i="3"/>
  <c r="J18" i="3"/>
  <c r="N18" i="3"/>
  <c r="J19" i="3"/>
  <c r="N19" i="3"/>
  <c r="J20" i="3"/>
  <c r="N20" i="3"/>
  <c r="J21" i="3"/>
  <c r="N21" i="3"/>
  <c r="J22" i="3"/>
  <c r="N22" i="3"/>
  <c r="J23" i="3"/>
  <c r="N23" i="3"/>
  <c r="J25" i="3"/>
  <c r="M32" i="3"/>
  <c r="K40" i="3"/>
  <c r="C40" i="3"/>
  <c r="L40" i="3"/>
  <c r="J42" i="3"/>
  <c r="J43" i="3"/>
  <c r="J44" i="3"/>
  <c r="N44" i="3"/>
  <c r="J45" i="3"/>
  <c r="N45" i="3"/>
  <c r="J46" i="3"/>
  <c r="N46" i="3"/>
  <c r="J47" i="3"/>
  <c r="N47" i="3"/>
  <c r="J48" i="3"/>
  <c r="N48" i="3"/>
  <c r="I49" i="3"/>
  <c r="L55" i="3"/>
  <c r="C55" i="3"/>
  <c r="K55" i="3"/>
  <c r="I57" i="3"/>
  <c r="M57" i="3"/>
  <c r="L63" i="3"/>
  <c r="C63" i="3"/>
  <c r="K63" i="3"/>
  <c r="I65" i="3"/>
  <c r="M65" i="3"/>
  <c r="I4" i="4"/>
  <c r="M4" i="4"/>
  <c r="L24" i="3"/>
  <c r="K27" i="3"/>
  <c r="L30" i="3"/>
  <c r="K35" i="3"/>
  <c r="K36" i="3"/>
  <c r="L38" i="3"/>
  <c r="J40" i="3"/>
  <c r="L41" i="3"/>
  <c r="L51" i="3"/>
  <c r="C51" i="3"/>
  <c r="K51" i="3"/>
  <c r="J52" i="3"/>
  <c r="N52" i="3"/>
  <c r="C54" i="3"/>
  <c r="J55" i="3"/>
  <c r="N55" i="3"/>
  <c r="K56" i="3"/>
  <c r="L59" i="3"/>
  <c r="C59" i="3"/>
  <c r="K59" i="3"/>
  <c r="J60" i="3"/>
  <c r="N60" i="3"/>
  <c r="C62" i="3"/>
  <c r="J63" i="3"/>
  <c r="N63" i="3"/>
  <c r="K64" i="3"/>
  <c r="L67" i="3"/>
  <c r="C67" i="3"/>
  <c r="K67" i="3"/>
  <c r="N71" i="3"/>
  <c r="C71" i="3"/>
  <c r="K71" i="3"/>
  <c r="L71" i="3"/>
  <c r="M77" i="3"/>
  <c r="L96" i="3"/>
  <c r="L104" i="3"/>
  <c r="K68" i="3"/>
  <c r="J69" i="3"/>
  <c r="N69" i="3"/>
  <c r="K70" i="3"/>
  <c r="K72" i="3"/>
  <c r="J72" i="3"/>
  <c r="N72" i="3"/>
  <c r="J78" i="3"/>
  <c r="N78" i="3"/>
  <c r="J79" i="3"/>
  <c r="N79" i="3"/>
  <c r="J82" i="3"/>
  <c r="N82" i="3"/>
  <c r="J83" i="3"/>
  <c r="N83" i="3"/>
  <c r="J87" i="3"/>
  <c r="N87" i="3"/>
  <c r="J88" i="3"/>
  <c r="N88" i="3"/>
  <c r="J91" i="3"/>
  <c r="N91" i="3"/>
  <c r="J92" i="3"/>
  <c r="N92" i="3"/>
  <c r="J93" i="3"/>
  <c r="N93" i="3"/>
  <c r="J94" i="3"/>
  <c r="N94" i="3"/>
  <c r="J95" i="3"/>
  <c r="N95" i="3"/>
  <c r="J97" i="3"/>
  <c r="N97" i="3"/>
  <c r="J99" i="3"/>
  <c r="N99" i="3"/>
  <c r="J101" i="3"/>
  <c r="N101" i="3"/>
  <c r="J103" i="3"/>
  <c r="N103" i="3"/>
  <c r="J105" i="3"/>
  <c r="N105" i="3"/>
  <c r="J107" i="3"/>
  <c r="N107" i="3"/>
  <c r="N108" i="3"/>
  <c r="L109" i="3"/>
  <c r="N110" i="3"/>
  <c r="L111" i="3"/>
  <c r="N113" i="3"/>
  <c r="I5" i="4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L25" i="3"/>
  <c r="K26" i="3"/>
  <c r="M27" i="3"/>
  <c r="M28" i="3"/>
  <c r="K31" i="3"/>
  <c r="K32" i="3"/>
  <c r="L34" i="3"/>
  <c r="J35" i="3"/>
  <c r="N35" i="3"/>
  <c r="L37" i="3"/>
  <c r="K37" i="3"/>
  <c r="J38" i="3"/>
  <c r="I41" i="3"/>
  <c r="M41" i="3"/>
  <c r="I50" i="3"/>
  <c r="M50" i="3"/>
  <c r="I52" i="3"/>
  <c r="M52" i="3"/>
  <c r="I54" i="3"/>
  <c r="M54" i="3"/>
  <c r="I56" i="3"/>
  <c r="M56" i="3"/>
  <c r="I58" i="3"/>
  <c r="M58" i="3"/>
  <c r="I60" i="3"/>
  <c r="M60" i="3"/>
  <c r="I62" i="3"/>
  <c r="M62" i="3"/>
  <c r="I64" i="3"/>
  <c r="M64" i="3"/>
  <c r="I66" i="3"/>
  <c r="M66" i="3"/>
  <c r="I68" i="3"/>
  <c r="M68" i="3"/>
  <c r="I70" i="3"/>
  <c r="M70" i="3"/>
  <c r="L72" i="3"/>
  <c r="L76" i="3"/>
  <c r="K78" i="3"/>
  <c r="K80" i="3"/>
  <c r="K82" i="3"/>
  <c r="K86" i="3"/>
  <c r="K88" i="3"/>
  <c r="K90" i="3"/>
  <c r="K91" i="3"/>
  <c r="K92" i="3"/>
  <c r="K93" i="3"/>
  <c r="K94" i="3"/>
  <c r="K95" i="3"/>
  <c r="N112" i="3"/>
  <c r="L3" i="3"/>
  <c r="L5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I26" i="3"/>
  <c r="C27" i="3"/>
  <c r="L28" i="3"/>
  <c r="J29" i="3"/>
  <c r="N29" i="3"/>
  <c r="I30" i="3"/>
  <c r="C31" i="3"/>
  <c r="M31" i="3"/>
  <c r="L32" i="3"/>
  <c r="J33" i="3"/>
  <c r="N33" i="3"/>
  <c r="I34" i="3"/>
  <c r="C35" i="3"/>
  <c r="L36" i="3"/>
  <c r="N37" i="3"/>
  <c r="I38" i="3"/>
  <c r="C39" i="3"/>
  <c r="J39" i="3"/>
  <c r="N39" i="3"/>
  <c r="F42" i="3"/>
  <c r="I42" i="3"/>
  <c r="M42" i="3"/>
  <c r="K43" i="3"/>
  <c r="C43" i="3"/>
  <c r="L43" i="3"/>
  <c r="L6" i="3"/>
  <c r="L9" i="3"/>
  <c r="M7" i="3"/>
  <c r="I8" i="3"/>
  <c r="M8" i="3"/>
  <c r="I9" i="3"/>
  <c r="M9" i="3"/>
  <c r="I10" i="3"/>
  <c r="M10" i="3"/>
  <c r="I11" i="3"/>
  <c r="M11" i="3"/>
  <c r="I12" i="3"/>
  <c r="M12" i="3"/>
  <c r="I13" i="3"/>
  <c r="M13" i="3"/>
  <c r="I14" i="3"/>
  <c r="M14" i="3"/>
  <c r="I15" i="3"/>
  <c r="M15" i="3"/>
  <c r="I16" i="3"/>
  <c r="M16" i="3"/>
  <c r="I17" i="3"/>
  <c r="M17" i="3"/>
  <c r="I18" i="3"/>
  <c r="M18" i="3"/>
  <c r="I19" i="3"/>
  <c r="M19" i="3"/>
  <c r="I20" i="3"/>
  <c r="M20" i="3"/>
  <c r="I21" i="3"/>
  <c r="M21" i="3"/>
  <c r="I22" i="3"/>
  <c r="M22" i="3"/>
  <c r="I23" i="3"/>
  <c r="M23" i="3"/>
  <c r="I24" i="3"/>
  <c r="M24" i="3"/>
  <c r="I25" i="3"/>
  <c r="M25" i="3"/>
  <c r="N26" i="3"/>
  <c r="C28" i="3"/>
  <c r="N30" i="3"/>
  <c r="C32" i="3"/>
  <c r="N34" i="3"/>
  <c r="C36" i="3"/>
  <c r="N38" i="3"/>
  <c r="N42" i="3"/>
  <c r="I43" i="3"/>
  <c r="M43" i="3"/>
  <c r="L4" i="3"/>
  <c r="L7" i="3"/>
  <c r="L8" i="3"/>
  <c r="I3" i="3"/>
  <c r="M3" i="3"/>
  <c r="F3" i="3"/>
  <c r="J3" i="3"/>
  <c r="N3" i="3"/>
  <c r="J24" i="3"/>
  <c r="N24" i="3"/>
  <c r="M33" i="3"/>
  <c r="K42" i="3"/>
  <c r="N43" i="3"/>
  <c r="C3" i="3"/>
  <c r="K3" i="3"/>
  <c r="C4" i="3"/>
  <c r="C5" i="3"/>
  <c r="C6" i="3"/>
  <c r="C7" i="3"/>
  <c r="C26" i="3"/>
  <c r="J28" i="3"/>
  <c r="N28" i="3"/>
  <c r="C30" i="3"/>
  <c r="J32" i="3"/>
  <c r="N32" i="3"/>
  <c r="C34" i="3"/>
  <c r="J36" i="3"/>
  <c r="N36" i="3"/>
  <c r="I39" i="3"/>
  <c r="M39" i="3"/>
  <c r="N40" i="3"/>
  <c r="C44" i="3"/>
  <c r="K44" i="3"/>
  <c r="C45" i="3"/>
  <c r="K45" i="3"/>
  <c r="C46" i="3"/>
  <c r="K46" i="3"/>
  <c r="C47" i="3"/>
  <c r="K47" i="3"/>
  <c r="C48" i="3"/>
  <c r="K48" i="3"/>
  <c r="K49" i="3"/>
  <c r="I75" i="3"/>
  <c r="J75" i="3"/>
  <c r="N75" i="3"/>
  <c r="M81" i="3"/>
  <c r="I81" i="3"/>
  <c r="C81" i="3"/>
  <c r="L81" i="3"/>
  <c r="M85" i="3"/>
  <c r="I85" i="3"/>
  <c r="C85" i="3"/>
  <c r="L85" i="3"/>
  <c r="M89" i="3"/>
  <c r="I89" i="3"/>
  <c r="C89" i="3"/>
  <c r="L89" i="3"/>
  <c r="C73" i="3"/>
  <c r="C74" i="3"/>
  <c r="I74" i="3"/>
  <c r="J74" i="3"/>
  <c r="N74" i="3"/>
  <c r="L75" i="3"/>
  <c r="K75" i="3"/>
  <c r="F76" i="3"/>
  <c r="M78" i="3"/>
  <c r="I78" i="3"/>
  <c r="C78" i="3"/>
  <c r="L78" i="3"/>
  <c r="K79" i="3"/>
  <c r="J80" i="3"/>
  <c r="N80" i="3"/>
  <c r="M82" i="3"/>
  <c r="I82" i="3"/>
  <c r="C82" i="3"/>
  <c r="L82" i="3"/>
  <c r="K83" i="3"/>
  <c r="J84" i="3"/>
  <c r="N84" i="3"/>
  <c r="M86" i="3"/>
  <c r="I86" i="3"/>
  <c r="C86" i="3"/>
  <c r="L86" i="3"/>
  <c r="K87" i="3"/>
  <c r="M90" i="3"/>
  <c r="I90" i="3"/>
  <c r="C90" i="3"/>
  <c r="L90" i="3"/>
  <c r="I73" i="3"/>
  <c r="J73" i="3"/>
  <c r="N73" i="3"/>
  <c r="M75" i="3"/>
  <c r="I77" i="3"/>
  <c r="J77" i="3"/>
  <c r="N77" i="3"/>
  <c r="M79" i="3"/>
  <c r="I79" i="3"/>
  <c r="C79" i="3"/>
  <c r="L79" i="3"/>
  <c r="J81" i="3"/>
  <c r="N81" i="3"/>
  <c r="M83" i="3"/>
  <c r="I83" i="3"/>
  <c r="C83" i="3"/>
  <c r="L83" i="3"/>
  <c r="K84" i="3"/>
  <c r="J85" i="3"/>
  <c r="N85" i="3"/>
  <c r="M87" i="3"/>
  <c r="I87" i="3"/>
  <c r="C87" i="3"/>
  <c r="L87" i="3"/>
  <c r="J89" i="3"/>
  <c r="N89" i="3"/>
  <c r="J71" i="3"/>
  <c r="F72" i="3"/>
  <c r="K73" i="3"/>
  <c r="F74" i="3"/>
  <c r="M74" i="3"/>
  <c r="C76" i="3"/>
  <c r="I76" i="3"/>
  <c r="J76" i="3"/>
  <c r="N76" i="3"/>
  <c r="L77" i="3"/>
  <c r="K77" i="3"/>
  <c r="F78" i="3"/>
  <c r="M80" i="3"/>
  <c r="I80" i="3"/>
  <c r="C80" i="3"/>
  <c r="L80" i="3"/>
  <c r="K81" i="3"/>
  <c r="F82" i="3"/>
  <c r="M84" i="3"/>
  <c r="I84" i="3"/>
  <c r="C84" i="3"/>
  <c r="L84" i="3"/>
  <c r="K85" i="3"/>
  <c r="J86" i="3"/>
  <c r="N86" i="3"/>
  <c r="M88" i="3"/>
  <c r="I88" i="3"/>
  <c r="C88" i="3"/>
  <c r="L88" i="3"/>
  <c r="K89" i="3"/>
  <c r="J90" i="3"/>
  <c r="N90" i="3"/>
  <c r="K96" i="3"/>
  <c r="K98" i="3"/>
  <c r="K100" i="3"/>
  <c r="K102" i="3"/>
  <c r="K104" i="3"/>
  <c r="K106" i="3"/>
  <c r="E3" i="4"/>
  <c r="O24" i="4"/>
  <c r="W24" i="4"/>
  <c r="K4" i="4"/>
  <c r="E9" i="5"/>
  <c r="C91" i="3"/>
  <c r="C92" i="3"/>
  <c r="C93" i="3"/>
  <c r="C94" i="3"/>
  <c r="C95" i="3"/>
  <c r="C96" i="3"/>
  <c r="I97" i="3"/>
  <c r="M97" i="3"/>
  <c r="C98" i="3"/>
  <c r="I99" i="3"/>
  <c r="M99" i="3"/>
  <c r="C100" i="3"/>
  <c r="I101" i="3"/>
  <c r="M101" i="3"/>
  <c r="C102" i="3"/>
  <c r="C104" i="3"/>
  <c r="C106" i="3"/>
  <c r="I3" i="4"/>
  <c r="J5" i="4"/>
  <c r="B5" i="4"/>
  <c r="L5" i="4"/>
  <c r="H5" i="4"/>
  <c r="L3" i="5"/>
  <c r="Q9" i="5"/>
  <c r="M9" i="5"/>
  <c r="I3" i="6"/>
  <c r="D5" i="6"/>
  <c r="B3" i="6"/>
  <c r="H3" i="6"/>
  <c r="L91" i="3"/>
  <c r="L92" i="3"/>
  <c r="L93" i="3"/>
  <c r="L94" i="3"/>
  <c r="L95" i="3"/>
  <c r="N96" i="3"/>
  <c r="N98" i="3"/>
  <c r="N100" i="3"/>
  <c r="N102" i="3"/>
  <c r="N104" i="3"/>
  <c r="N106" i="3"/>
  <c r="M108" i="3"/>
  <c r="K108" i="3"/>
  <c r="I108" i="3"/>
  <c r="Q24" i="4"/>
  <c r="K3" i="4"/>
  <c r="F3" i="5"/>
  <c r="G9" i="5"/>
  <c r="F9" i="5"/>
  <c r="I91" i="3"/>
  <c r="I92" i="3"/>
  <c r="I93" i="3"/>
  <c r="I94" i="3"/>
  <c r="I95" i="3"/>
  <c r="I96" i="3"/>
  <c r="M96" i="3"/>
  <c r="I98" i="3"/>
  <c r="M98" i="3"/>
  <c r="I100" i="3"/>
  <c r="M100" i="3"/>
  <c r="I102" i="3"/>
  <c r="M102" i="3"/>
  <c r="I104" i="3"/>
  <c r="M104" i="3"/>
  <c r="I106" i="3"/>
  <c r="M106" i="3"/>
  <c r="J108" i="3"/>
  <c r="J4" i="4"/>
  <c r="B4" i="4"/>
  <c r="L4" i="4"/>
  <c r="H4" i="4"/>
  <c r="J6" i="4"/>
  <c r="B6" i="4"/>
  <c r="L6" i="4"/>
  <c r="H6" i="4"/>
  <c r="I6" i="4"/>
  <c r="M6" i="4"/>
  <c r="J7" i="4"/>
  <c r="B7" i="4"/>
  <c r="L7" i="4"/>
  <c r="H7" i="4"/>
  <c r="I7" i="4"/>
  <c r="M7" i="4"/>
  <c r="J8" i="4"/>
  <c r="B8" i="4"/>
  <c r="L8" i="4"/>
  <c r="H8" i="4"/>
  <c r="I8" i="4"/>
  <c r="M8" i="4"/>
  <c r="J9" i="4"/>
  <c r="B9" i="4"/>
  <c r="L9" i="4"/>
  <c r="H9" i="4"/>
  <c r="I9" i="4"/>
  <c r="M9" i="4"/>
  <c r="J10" i="4"/>
  <c r="B10" i="4"/>
  <c r="L10" i="4"/>
  <c r="H10" i="4"/>
  <c r="I10" i="4"/>
  <c r="M10" i="4"/>
  <c r="J11" i="4"/>
  <c r="B11" i="4"/>
  <c r="L11" i="4"/>
  <c r="H11" i="4"/>
  <c r="I11" i="4"/>
  <c r="M11" i="4"/>
  <c r="J12" i="4"/>
  <c r="B12" i="4"/>
  <c r="L12" i="4"/>
  <c r="H12" i="4"/>
  <c r="I12" i="4"/>
  <c r="M12" i="4"/>
  <c r="J13" i="4"/>
  <c r="B13" i="4"/>
  <c r="L13" i="4"/>
  <c r="H13" i="4"/>
  <c r="I13" i="4"/>
  <c r="M13" i="4"/>
  <c r="J14" i="4"/>
  <c r="B14" i="4"/>
  <c r="L14" i="4"/>
  <c r="H14" i="4"/>
  <c r="I14" i="4"/>
  <c r="M14" i="4"/>
  <c r="J15" i="4"/>
  <c r="B15" i="4"/>
  <c r="L15" i="4"/>
  <c r="H15" i="4"/>
  <c r="I15" i="4"/>
  <c r="M15" i="4"/>
  <c r="J16" i="4"/>
  <c r="B16" i="4"/>
  <c r="L16" i="4"/>
  <c r="H16" i="4"/>
  <c r="I16" i="4"/>
  <c r="M16" i="4"/>
  <c r="J17" i="4"/>
  <c r="B17" i="4"/>
  <c r="L17" i="4"/>
  <c r="H17" i="4"/>
  <c r="I17" i="4"/>
  <c r="M17" i="4"/>
  <c r="J18" i="4"/>
  <c r="B18" i="4"/>
  <c r="L18" i="4"/>
  <c r="H18" i="4"/>
  <c r="I18" i="4"/>
  <c r="M18" i="4"/>
  <c r="J19" i="4"/>
  <c r="B19" i="4"/>
  <c r="L19" i="4"/>
  <c r="H19" i="4"/>
  <c r="I19" i="4"/>
  <c r="M19" i="4"/>
  <c r="J20" i="4"/>
  <c r="B20" i="4"/>
  <c r="L20" i="4"/>
  <c r="H20" i="4"/>
  <c r="I20" i="4"/>
  <c r="M20" i="4"/>
  <c r="J21" i="4"/>
  <c r="B21" i="4"/>
  <c r="L21" i="4"/>
  <c r="H21" i="4"/>
  <c r="I21" i="4"/>
  <c r="M21" i="4"/>
  <c r="J22" i="4"/>
  <c r="B22" i="4"/>
  <c r="L22" i="4"/>
  <c r="H22" i="4"/>
  <c r="I22" i="4"/>
  <c r="M22" i="4"/>
  <c r="J23" i="4"/>
  <c r="B23" i="4"/>
  <c r="L23" i="4"/>
  <c r="H23" i="4"/>
  <c r="I23" i="4"/>
  <c r="M23" i="4"/>
  <c r="C24" i="4"/>
  <c r="M24" i="4"/>
  <c r="O9" i="5"/>
  <c r="M109" i="3"/>
  <c r="I109" i="3"/>
  <c r="K109" i="3"/>
  <c r="C109" i="3"/>
  <c r="M110" i="3"/>
  <c r="I110" i="3"/>
  <c r="K110" i="3"/>
  <c r="C110" i="3"/>
  <c r="M111" i="3"/>
  <c r="I111" i="3"/>
  <c r="K111" i="3"/>
  <c r="C111" i="3"/>
  <c r="M112" i="3"/>
  <c r="I112" i="3"/>
  <c r="K112" i="3"/>
  <c r="C112" i="3"/>
  <c r="M113" i="3"/>
  <c r="I113" i="3"/>
  <c r="K113" i="3"/>
  <c r="C113" i="3"/>
  <c r="C5" i="6"/>
  <c r="I5" i="6"/>
  <c r="L5" i="6"/>
  <c r="H5" i="6"/>
  <c r="F5" i="6"/>
  <c r="E5" i="6"/>
  <c r="K3" i="6"/>
  <c r="H3" i="4"/>
  <c r="L3" i="4"/>
  <c r="D24" i="4"/>
  <c r="D9" i="5"/>
  <c r="C9" i="5"/>
  <c r="B5" i="6"/>
  <c r="N114" i="3"/>
  <c r="L114" i="3"/>
  <c r="M114" i="3"/>
  <c r="C114" i="3"/>
  <c r="J114" i="3"/>
  <c r="K114" i="3"/>
  <c r="B24" i="4"/>
  <c r="I9" i="5"/>
  <c r="J9" i="5"/>
  <c r="J24" i="4"/>
  <c r="L24" i="4"/>
  <c r="K24" i="4"/>
  <c r="L9" i="5"/>
  <c r="K5" i="6"/>
  <c r="K9" i="5"/>
  <c r="J5" i="6"/>
  <c r="H24" i="4"/>
  <c r="I24" i="4"/>
</calcChain>
</file>

<file path=xl/comments1.xml><?xml version="1.0" encoding="utf-8"?>
<comments xmlns="http://schemas.openxmlformats.org/spreadsheetml/2006/main">
  <authors>
    <author>Author</author>
  </authors>
  <commentList>
    <comment ref="AA2" authorId="0">
      <text>
        <r>
          <rPr>
            <sz val="9"/>
            <color indexed="81"/>
            <rFont val="Tahoma"/>
            <family val="2"/>
          </rPr>
          <t xml:space="preserve">3  Division Level/division and 4 district  Level/district MoEST personnels
</t>
        </r>
      </text>
    </comment>
    <comment ref="AB2" authorId="0">
      <text>
        <r>
          <rPr>
            <sz val="9"/>
            <color indexed="81"/>
            <rFont val="Tahoma"/>
            <family val="2"/>
          </rPr>
          <t>3  Division Level/division and 3 district  Level/district MoH personnels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Z2" authorId="0">
      <text>
        <r>
          <rPr>
            <sz val="9"/>
            <color indexed="81"/>
            <rFont val="Tahoma"/>
            <family val="2"/>
          </rPr>
          <t xml:space="preserve">3  Division Level/division and 4 district  Level/district MoEST personnels
</t>
        </r>
      </text>
    </comment>
    <comment ref="AA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  Division Level/division and 3 district  Level/district MoH personnels</t>
        </r>
      </text>
    </comment>
  </commentList>
</comments>
</file>

<file path=xl/sharedStrings.xml><?xml version="1.0" encoding="utf-8"?>
<sst xmlns="http://schemas.openxmlformats.org/spreadsheetml/2006/main" count="1523" uniqueCount="426">
  <si>
    <t>county</t>
  </si>
  <si>
    <t>Migori</t>
  </si>
  <si>
    <t>Kilifi</t>
  </si>
  <si>
    <t>Kericho</t>
  </si>
  <si>
    <t>Bomet</t>
  </si>
  <si>
    <t>Siaya</t>
  </si>
  <si>
    <t>Nyamira</t>
  </si>
  <si>
    <t>Bungoma</t>
  </si>
  <si>
    <t>Busia</t>
  </si>
  <si>
    <t>Tana River</t>
  </si>
  <si>
    <t>Kakamega</t>
  </si>
  <si>
    <t>Mombasa</t>
  </si>
  <si>
    <t>Vihiga</t>
  </si>
  <si>
    <t>Kisii</t>
  </si>
  <si>
    <t>Homa Bay</t>
  </si>
  <si>
    <t>Kwale</t>
  </si>
  <si>
    <t>Kisumu</t>
  </si>
  <si>
    <t>Trans Nzoia</t>
  </si>
  <si>
    <t>Lamu</t>
  </si>
  <si>
    <t>Taita Taveta</t>
  </si>
  <si>
    <t>Nandi</t>
  </si>
  <si>
    <t>Narok</t>
  </si>
  <si>
    <t>district_name</t>
  </si>
  <si>
    <t>Awendo</t>
  </si>
  <si>
    <t>Belgut</t>
  </si>
  <si>
    <t>Bondo</t>
  </si>
  <si>
    <t>Borabu</t>
  </si>
  <si>
    <t>Bumula</t>
  </si>
  <si>
    <t>Bungoma Central</t>
  </si>
  <si>
    <t>Bungoma East</t>
  </si>
  <si>
    <t>Bungoma North</t>
  </si>
  <si>
    <t>Bungoma South</t>
  </si>
  <si>
    <t>Bungoma West</t>
  </si>
  <si>
    <t>Bunyala</t>
  </si>
  <si>
    <t>Tana North</t>
  </si>
  <si>
    <t>Buret</t>
  </si>
  <si>
    <t>Butere</t>
  </si>
  <si>
    <t>Changamwe</t>
  </si>
  <si>
    <t>Chepalungu</t>
  </si>
  <si>
    <t>Cheptais</t>
  </si>
  <si>
    <t>Emuhaya</t>
  </si>
  <si>
    <t>Ganze</t>
  </si>
  <si>
    <t>Gem</t>
  </si>
  <si>
    <t>Gucha</t>
  </si>
  <si>
    <t>Gucha South</t>
  </si>
  <si>
    <t>Hamisi</t>
  </si>
  <si>
    <t>Kakamega Central (Lurambi)</t>
  </si>
  <si>
    <t>Kakamega East (Shinyalu)</t>
  </si>
  <si>
    <t>Kakamega North (Malava)</t>
  </si>
  <si>
    <t>Kakamega South (Ikolomani)</t>
  </si>
  <si>
    <t>Kaloleni</t>
  </si>
  <si>
    <t>Kenyenya</t>
  </si>
  <si>
    <t>Khwisero</t>
  </si>
  <si>
    <t>Kimilili Bungoma</t>
  </si>
  <si>
    <t>Kinango</t>
  </si>
  <si>
    <t>Kipkelion</t>
  </si>
  <si>
    <t>Kisauni</t>
  </si>
  <si>
    <t>Kisii Central</t>
  </si>
  <si>
    <t>Kisii South</t>
  </si>
  <si>
    <t>Kisumu East</t>
  </si>
  <si>
    <t>Kisumu Central</t>
  </si>
  <si>
    <t>Kisumu West</t>
  </si>
  <si>
    <t>Seme</t>
  </si>
  <si>
    <t>Konoin</t>
  </si>
  <si>
    <t>Kuria East</t>
  </si>
  <si>
    <t>Kuria West</t>
  </si>
  <si>
    <t>Kwale/Matuga</t>
  </si>
  <si>
    <t>Kwanza</t>
  </si>
  <si>
    <t>Lamu East</t>
  </si>
  <si>
    <t>Lamu West</t>
  </si>
  <si>
    <t>Likoni</t>
  </si>
  <si>
    <t>Likuyani</t>
  </si>
  <si>
    <t>Londiani</t>
  </si>
  <si>
    <t>Lugari</t>
  </si>
  <si>
    <t>Magarini</t>
  </si>
  <si>
    <t>Malindi</t>
  </si>
  <si>
    <t>Manga</t>
  </si>
  <si>
    <t>Marani</t>
  </si>
  <si>
    <t>Masaba North</t>
  </si>
  <si>
    <t>Masaba South</t>
  </si>
  <si>
    <t>Matete</t>
  </si>
  <si>
    <t>Matungu</t>
  </si>
  <si>
    <t>Mbita</t>
  </si>
  <si>
    <t>Msambweni</t>
  </si>
  <si>
    <t>Mt Elgon</t>
  </si>
  <si>
    <t>Muhoroni</t>
  </si>
  <si>
    <t>Mumias</t>
  </si>
  <si>
    <t>Mvita</t>
  </si>
  <si>
    <t>Mwatate</t>
  </si>
  <si>
    <t>Nambale</t>
  </si>
  <si>
    <t>Nandi East</t>
  </si>
  <si>
    <t>Nandi South</t>
  </si>
  <si>
    <t>Ndhiwa</t>
  </si>
  <si>
    <t>Nyakach</t>
  </si>
  <si>
    <t>Nyamache</t>
  </si>
  <si>
    <t>Nyamira North</t>
  </si>
  <si>
    <t>Nyamira South</t>
  </si>
  <si>
    <t>Nyando</t>
  </si>
  <si>
    <t>Nyatike</t>
  </si>
  <si>
    <t>Rabai</t>
  </si>
  <si>
    <t>Rachuonyo North</t>
  </si>
  <si>
    <t>Rachuonyo South</t>
  </si>
  <si>
    <t>Rarieda</t>
  </si>
  <si>
    <t>Rongo</t>
  </si>
  <si>
    <t>Sabatia</t>
  </si>
  <si>
    <t>Sameta</t>
  </si>
  <si>
    <t>Samia</t>
  </si>
  <si>
    <t>Sotik</t>
  </si>
  <si>
    <t>Suba</t>
  </si>
  <si>
    <t>Tana Delta</t>
  </si>
  <si>
    <t>Taveta</t>
  </si>
  <si>
    <t>Teso North</t>
  </si>
  <si>
    <t>Teso South</t>
  </si>
  <si>
    <t>Tinderet</t>
  </si>
  <si>
    <t>Trans Mara East</t>
  </si>
  <si>
    <t>Trans Mara West</t>
  </si>
  <si>
    <t>Trans Nzoia East</t>
  </si>
  <si>
    <t>Trans Nzoia West</t>
  </si>
  <si>
    <t>Ugenya</t>
  </si>
  <si>
    <t>Ugunja</t>
  </si>
  <si>
    <t>Voi</t>
  </si>
  <si>
    <t>Taita/ Wundanyi</t>
  </si>
  <si>
    <t>Uriri</t>
  </si>
  <si>
    <t>Navakholo</t>
  </si>
  <si>
    <t>Butula</t>
  </si>
  <si>
    <t>division_name</t>
  </si>
  <si>
    <t>Dede</t>
  </si>
  <si>
    <t>Bahari</t>
  </si>
  <si>
    <t>Chonyi</t>
  </si>
  <si>
    <t>Kikambala</t>
  </si>
  <si>
    <t>Sigowet</t>
  </si>
  <si>
    <t>Kabianga</t>
  </si>
  <si>
    <t>Longisa</t>
  </si>
  <si>
    <t>Bomet Central</t>
  </si>
  <si>
    <t>Maranda</t>
  </si>
  <si>
    <t>Nyangoma</t>
  </si>
  <si>
    <t>Usigu</t>
  </si>
  <si>
    <t>Nyansiongo</t>
  </si>
  <si>
    <t>Mekenene</t>
  </si>
  <si>
    <t>Esise</t>
  </si>
  <si>
    <t>Chwele</t>
  </si>
  <si>
    <t>Nalondo</t>
  </si>
  <si>
    <t>Kabuchai</t>
  </si>
  <si>
    <t>Mukuyuni</t>
  </si>
  <si>
    <t>Ndivisi</t>
  </si>
  <si>
    <t>Webuye</t>
  </si>
  <si>
    <t>Bokoli</t>
  </si>
  <si>
    <t>Tongaren</t>
  </si>
  <si>
    <t>Naitiri</t>
  </si>
  <si>
    <t>Kanduyi</t>
  </si>
  <si>
    <t>Lwandanyi</t>
  </si>
  <si>
    <t>Sirisia</t>
  </si>
  <si>
    <t>Malakisi</t>
  </si>
  <si>
    <t>Namwela</t>
  </si>
  <si>
    <t>Bunyala North</t>
  </si>
  <si>
    <t>Bunyala South</t>
  </si>
  <si>
    <t>Bura</t>
  </si>
  <si>
    <t>Bangali</t>
  </si>
  <si>
    <t>Madogo</t>
  </si>
  <si>
    <t>Cheborge</t>
  </si>
  <si>
    <t>Roret</t>
  </si>
  <si>
    <t>Matayos</t>
  </si>
  <si>
    <t>Township</t>
  </si>
  <si>
    <t>Lunza</t>
  </si>
  <si>
    <t>Shiatsala</t>
  </si>
  <si>
    <t>Jomvu</t>
  </si>
  <si>
    <t>Siongiroi</t>
  </si>
  <si>
    <t>Sigor</t>
  </si>
  <si>
    <t>Kopsiro</t>
  </si>
  <si>
    <t>Luanda</t>
  </si>
  <si>
    <t>Wenje</t>
  </si>
  <si>
    <t>Galole</t>
  </si>
  <si>
    <t>Bamba</t>
  </si>
  <si>
    <t>Vitengeni</t>
  </si>
  <si>
    <t>Yala</t>
  </si>
  <si>
    <t>Wagai</t>
  </si>
  <si>
    <t>Ogembo</t>
  </si>
  <si>
    <t>Nyamarambe</t>
  </si>
  <si>
    <t>Moticho</t>
  </si>
  <si>
    <t>Etago</t>
  </si>
  <si>
    <t>Tabaka</t>
  </si>
  <si>
    <t>Shaviringa</t>
  </si>
  <si>
    <t>Tambua</t>
  </si>
  <si>
    <t>Shamakhokho</t>
  </si>
  <si>
    <t>Jepkoyai</t>
  </si>
  <si>
    <t>Asego</t>
  </si>
  <si>
    <t>Rangwe</t>
  </si>
  <si>
    <t>Lower Nyokal</t>
  </si>
  <si>
    <t>Upper Nyokal</t>
  </si>
  <si>
    <t>Municipality</t>
  </si>
  <si>
    <t>Lurambi</t>
  </si>
  <si>
    <t>Ileho</t>
  </si>
  <si>
    <t>Shinyalu</t>
  </si>
  <si>
    <t>Kabras North</t>
  </si>
  <si>
    <t>Kabras South</t>
  </si>
  <si>
    <t>Kabras East</t>
  </si>
  <si>
    <t>Kabras West</t>
  </si>
  <si>
    <t>Kabras Central</t>
  </si>
  <si>
    <t>Ikolomani North</t>
  </si>
  <si>
    <t>Ikolomani South</t>
  </si>
  <si>
    <t>Mwanamwinga</t>
  </si>
  <si>
    <t>Mariakani</t>
  </si>
  <si>
    <t>Ibencho</t>
  </si>
  <si>
    <t>Magena</t>
  </si>
  <si>
    <t>Magenche</t>
  </si>
  <si>
    <t>Ainamoi</t>
  </si>
  <si>
    <t>Soin</t>
  </si>
  <si>
    <t>Kericho Municipality</t>
  </si>
  <si>
    <t>Khwisero West</t>
  </si>
  <si>
    <t>Khwisero East</t>
  </si>
  <si>
    <t>Kimilili</t>
  </si>
  <si>
    <t>Samburu</t>
  </si>
  <si>
    <t>Chilchila</t>
  </si>
  <si>
    <t>Bamburi</t>
  </si>
  <si>
    <t>Getembe</t>
  </si>
  <si>
    <t>Kiogoro</t>
  </si>
  <si>
    <t>Keumbu</t>
  </si>
  <si>
    <t>Mosocho</t>
  </si>
  <si>
    <t>Igonga</t>
  </si>
  <si>
    <t>Suneka</t>
  </si>
  <si>
    <t>Gesero</t>
  </si>
  <si>
    <t>Winam</t>
  </si>
  <si>
    <t>Central</t>
  </si>
  <si>
    <t>Western</t>
  </si>
  <si>
    <t>Kombewa</t>
  </si>
  <si>
    <t>Maseno</t>
  </si>
  <si>
    <t>Cheptalal</t>
  </si>
  <si>
    <t>Kimulot</t>
  </si>
  <si>
    <t>Kegonga</t>
  </si>
  <si>
    <t>Ntimaru</t>
  </si>
  <si>
    <t>Chinato</t>
  </si>
  <si>
    <t>Masaba</t>
  </si>
  <si>
    <t>Mabera</t>
  </si>
  <si>
    <t>Ikerege</t>
  </si>
  <si>
    <t>Kehancha</t>
  </si>
  <si>
    <t>Isebania</t>
  </si>
  <si>
    <t>Kubo</t>
  </si>
  <si>
    <t>Matuga</t>
  </si>
  <si>
    <t>Endebess</t>
  </si>
  <si>
    <t>Faza</t>
  </si>
  <si>
    <t>Kizingitini</t>
  </si>
  <si>
    <t>Kiunga</t>
  </si>
  <si>
    <t>Amu</t>
  </si>
  <si>
    <t>Mpeketoni</t>
  </si>
  <si>
    <t>Witu</t>
  </si>
  <si>
    <t>Longo</t>
  </si>
  <si>
    <t>Nzoia</t>
  </si>
  <si>
    <t>Sorget</t>
  </si>
  <si>
    <t>Chepseon</t>
  </si>
  <si>
    <t>Marafa</t>
  </si>
  <si>
    <t>Langobaya</t>
  </si>
  <si>
    <t>Watamu</t>
  </si>
  <si>
    <t>Kemera</t>
  </si>
  <si>
    <t>Magombo</t>
  </si>
  <si>
    <t>Kegogi</t>
  </si>
  <si>
    <t>Ngenyi</t>
  </si>
  <si>
    <t>Rigoma</t>
  </si>
  <si>
    <t>Gachuba</t>
  </si>
  <si>
    <t>Gesima</t>
  </si>
  <si>
    <t>Gesusu</t>
  </si>
  <si>
    <t>Kiamokama</t>
  </si>
  <si>
    <t>Ibacho</t>
  </si>
  <si>
    <t>Masimba</t>
  </si>
  <si>
    <t>Nyamasibi</t>
  </si>
  <si>
    <t>Luandeti</t>
  </si>
  <si>
    <t>Chevaiywa</t>
  </si>
  <si>
    <t>Mfangano</t>
  </si>
  <si>
    <t>Lambwe</t>
  </si>
  <si>
    <t>Suba East</t>
  </si>
  <si>
    <t>Suba Central</t>
  </si>
  <si>
    <t>Suba West</t>
  </si>
  <si>
    <t>Diani</t>
  </si>
  <si>
    <t>Lunga Lunga</t>
  </si>
  <si>
    <t>Kaptama</t>
  </si>
  <si>
    <t>Kapsokwony</t>
  </si>
  <si>
    <t>Miwani</t>
  </si>
  <si>
    <t>Mumias Central</t>
  </si>
  <si>
    <t>South Wanga</t>
  </si>
  <si>
    <t>East Wanga</t>
  </si>
  <si>
    <t>Mwambirwa</t>
  </si>
  <si>
    <t>Nandi Hills</t>
  </si>
  <si>
    <t>Olessos</t>
  </si>
  <si>
    <t>Kemeloi</t>
  </si>
  <si>
    <t>Kobujoi</t>
  </si>
  <si>
    <t>Kaptumo</t>
  </si>
  <si>
    <t>Kobama</t>
  </si>
  <si>
    <t>Pala</t>
  </si>
  <si>
    <t>Riana</t>
  </si>
  <si>
    <t>Nyarongi</t>
  </si>
  <si>
    <t>Kobodo</t>
  </si>
  <si>
    <t>Lower Nyakach</t>
  </si>
  <si>
    <t>Upper Nyakach</t>
  </si>
  <si>
    <t>West Nyakach</t>
  </si>
  <si>
    <t>Nyacheki</t>
  </si>
  <si>
    <t>Kionduso</t>
  </si>
  <si>
    <t>Nyabite</t>
  </si>
  <si>
    <t>Nyamusi</t>
  </si>
  <si>
    <t>Ekerenyo</t>
  </si>
  <si>
    <t>Kiabonyoru</t>
  </si>
  <si>
    <t>Nyamaiya</t>
  </si>
  <si>
    <t>Kadibo</t>
  </si>
  <si>
    <t>Muhuru</t>
  </si>
  <si>
    <t>Karungu</t>
  </si>
  <si>
    <t>Kaler</t>
  </si>
  <si>
    <t>Got Kachola</t>
  </si>
  <si>
    <t>Karachuonyo East</t>
  </si>
  <si>
    <t>Karachuonyo West</t>
  </si>
  <si>
    <t>Kasipul</t>
  </si>
  <si>
    <t>Kabondo</t>
  </si>
  <si>
    <t>Madiany</t>
  </si>
  <si>
    <t>Cham Gi Wadu</t>
  </si>
  <si>
    <t>Chavakali</t>
  </si>
  <si>
    <t>Kenyerere</t>
  </si>
  <si>
    <t>Itibo</t>
  </si>
  <si>
    <t>Funyula</t>
  </si>
  <si>
    <t>Karemo</t>
  </si>
  <si>
    <t>Boro</t>
  </si>
  <si>
    <t>Uranga</t>
  </si>
  <si>
    <t>Abosi</t>
  </si>
  <si>
    <t>Ndanai</t>
  </si>
  <si>
    <t>Kapletundo</t>
  </si>
  <si>
    <t>Mutarakwa</t>
  </si>
  <si>
    <t>Gwassi</t>
  </si>
  <si>
    <t>Garsen</t>
  </si>
  <si>
    <t>Tarasaa</t>
  </si>
  <si>
    <t>Kipini</t>
  </si>
  <si>
    <t>Amagoro</t>
  </si>
  <si>
    <t>Angurai</t>
  </si>
  <si>
    <t>Amukura</t>
  </si>
  <si>
    <t>Chakol</t>
  </si>
  <si>
    <t>Soba</t>
  </si>
  <si>
    <t>Meteitei</t>
  </si>
  <si>
    <t>Songhor</t>
  </si>
  <si>
    <t>Emurua Dikirr</t>
  </si>
  <si>
    <t>Ololmasan</t>
  </si>
  <si>
    <t>Kilgoris</t>
  </si>
  <si>
    <t>Keyian</t>
  </si>
  <si>
    <t>Lolgorian</t>
  </si>
  <si>
    <t>Pirrar</t>
  </si>
  <si>
    <t>Kaplamai</t>
  </si>
  <si>
    <t>Cherangany</t>
  </si>
  <si>
    <t>Kiminini</t>
  </si>
  <si>
    <t>Saboti</t>
  </si>
  <si>
    <t>Ukwala</t>
  </si>
  <si>
    <t>Sihay</t>
  </si>
  <si>
    <t>Sigomere</t>
  </si>
  <si>
    <t>Tausa</t>
  </si>
  <si>
    <t>Nyangala</t>
  </si>
  <si>
    <t>Mwanda</t>
  </si>
  <si>
    <t>Mbale</t>
  </si>
  <si>
    <t>Wumingu</t>
  </si>
  <si>
    <t>Oyani</t>
  </si>
  <si>
    <t>child_trt</t>
  </si>
  <si>
    <t>a_total_child</t>
  </si>
  <si>
    <t>child_est</t>
  </si>
  <si>
    <t>sch_trt</t>
  </si>
  <si>
    <t>sch_a</t>
  </si>
  <si>
    <t>sch_p</t>
  </si>
  <si>
    <t>a_enroll_total</t>
  </si>
  <si>
    <t>a_ne_total</t>
  </si>
  <si>
    <t>a_u5_total</t>
  </si>
  <si>
    <t>a_o5_total</t>
  </si>
  <si>
    <t>a_total_m</t>
  </si>
  <si>
    <t>a_total_f</t>
  </si>
  <si>
    <t>a_u5_m</t>
  </si>
  <si>
    <t>a_u5_f</t>
  </si>
  <si>
    <t>a_o5_m</t>
  </si>
  <si>
    <t>a_o5_f</t>
  </si>
  <si>
    <t>a_ne_m</t>
  </si>
  <si>
    <t>a_ne_f</t>
  </si>
  <si>
    <t>a_reg_total</t>
  </si>
  <si>
    <t>p_pri_enroll</t>
  </si>
  <si>
    <t>p_ecd_enroll</t>
  </si>
  <si>
    <t>p_ecd_sa</t>
  </si>
  <si>
    <t>p_ecd_sa_enroll</t>
  </si>
  <si>
    <t>p_sc_ecd</t>
  </si>
  <si>
    <t>a_trt_total</t>
  </si>
  <si>
    <t>a_ecd_total</t>
  </si>
  <si>
    <t>adults_dwm_alb</t>
  </si>
  <si>
    <t>ap_total_child</t>
  </si>
  <si>
    <t>sch_ap</t>
  </si>
  <si>
    <t>ap_enroll_total</t>
  </si>
  <si>
    <t>ap_ne_total</t>
  </si>
  <si>
    <t>ap_o5_total</t>
  </si>
  <si>
    <t>ap_total_m</t>
  </si>
  <si>
    <t>ap_total_f</t>
  </si>
  <si>
    <t>ap_o5_m</t>
  </si>
  <si>
    <t>ap_o5_f</t>
  </si>
  <si>
    <t>ap_ne_m</t>
  </si>
  <si>
    <t>ap_ne_f</t>
  </si>
  <si>
    <t>ap_reg_total</t>
  </si>
  <si>
    <t>adults_dwm_pzq</t>
  </si>
  <si>
    <t>County</t>
  </si>
  <si>
    <t>Sub County</t>
  </si>
  <si>
    <t>% children dewormed</t>
  </si>
  <si>
    <t># children dewormed</t>
  </si>
  <si>
    <t>Estimated target population</t>
  </si>
  <si>
    <t>% schools treated</t>
  </si>
  <si>
    <t># schools treated</t>
  </si>
  <si>
    <t># schools targeted</t>
  </si>
  <si>
    <t>% treated who were enrolled</t>
  </si>
  <si>
    <t>% treated who were non enrolled</t>
  </si>
  <si>
    <t>% treated who were U5</t>
  </si>
  <si>
    <t>% treated who were Over 5</t>
  </si>
  <si>
    <t>% treated male</t>
  </si>
  <si>
    <t>% treated female</t>
  </si>
  <si>
    <t># Enrolled Children Dewormed</t>
  </si>
  <si>
    <t># Non enrolled children dewormed</t>
  </si>
  <si>
    <t># U5s treated</t>
  </si>
  <si>
    <t># Over 5 treated</t>
  </si>
  <si>
    <t># male children treated</t>
  </si>
  <si>
    <t># female children treated</t>
  </si>
  <si>
    <t># ECD - Enrolled Children Dewormed</t>
  </si>
  <si>
    <t># Pri -Enrolled Children Dewormed</t>
  </si>
  <si>
    <t># enrolled in Primary - Actual Target popln - Form A</t>
  </si>
  <si>
    <t># enrolled in Primary - Target popln - Form P</t>
  </si>
  <si>
    <t># enrolled in ECD - Target popln</t>
  </si>
  <si>
    <t># of Adults Dewormed</t>
  </si>
  <si>
    <t>National</t>
  </si>
  <si>
    <t>Sub county</t>
  </si>
  <si>
    <t>Deworming Dates</t>
  </si>
  <si>
    <t>Division Est. Sub-county/ward MoEST personnel trainedPersonnel Trained</t>
  </si>
  <si>
    <t>Est. Sub-county/ward MoH personnel trained</t>
  </si>
  <si>
    <t>No. of divisions per county</t>
  </si>
  <si>
    <t>No. of divisions per sub_county</t>
  </si>
  <si>
    <t>No. of districts per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</si>
</sst>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6" x14ac:knownFonts="1">
    <font>
      <sz val="11"/>
      <name val="Calibri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9" fontId="0" fillId="0" borderId="0" xfId="1" applyFont="1"/>
    <xf numFmtId="3" fontId="0" fillId="0" borderId="0" xfId="0" applyNumberFormat="1"/>
    <xf numFmtId="9" fontId="0" fillId="0" borderId="0" xfId="0" applyNumberForma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left" vertical="center" wrapText="1"/>
    </xf>
    <xf numFmtId="9" fontId="2" fillId="2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3" fontId="0" fillId="0" borderId="4" xfId="0" applyNumberFormat="1" applyBorder="1"/>
    <xf numFmtId="3" fontId="0" fillId="0" borderId="5" xfId="0" applyNumberFormat="1" applyBorder="1"/>
    <xf numFmtId="9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Continuous" vertical="center"/>
    </xf>
    <xf numFmtId="3" fontId="3" fillId="0" borderId="2" xfId="0" applyNumberFormat="1" applyFont="1" applyBorder="1" applyAlignment="1">
      <alignment horizontal="centerContinuous" vertical="center"/>
    </xf>
    <xf numFmtId="9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3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3" fontId="2" fillId="3" borderId="1" xfId="0" applyNumberFormat="1" applyFont="1" applyFill="1" applyBorder="1" applyAlignment="1">
      <alignment horizontal="left" vertical="center"/>
    </xf>
    <xf numFmtId="9" fontId="2" fillId="3" borderId="2" xfId="1" applyFont="1" applyFill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3" xfId="1" applyNumberFormat="1" applyFont="1" applyFill="1" applyBorder="1" applyAlignment="1">
      <alignment horizontal="center" vertical="center" wrapText="1"/>
    </xf>
    <xf numFmtId="9" fontId="2" fillId="3" borderId="3" xfId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9" fontId="0" fillId="0" borderId="1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3" fillId="0" borderId="1" xfId="0" applyFont="1" applyBorder="1"/>
    <xf numFmtId="3" fontId="2" fillId="3" borderId="9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9" fontId="2" fillId="3" borderId="13" xfId="0" applyNumberFormat="1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3" fontId="2" fillId="3" borderId="13" xfId="1" applyNumberFormat="1" applyFont="1" applyFill="1" applyBorder="1" applyAlignment="1">
      <alignment horizontal="center" vertical="center" wrapText="1"/>
    </xf>
    <xf numFmtId="9" fontId="2" fillId="3" borderId="13" xfId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0" fillId="0" borderId="8" xfId="0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left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0" fillId="0" borderId="0" xfId="0" applyBorder="1"/>
    <xf numFmtId="3" fontId="2" fillId="2" borderId="11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3" fontId="2" fillId="2" borderId="1" xfId="1" applyNumberFormat="1" applyFont="1" applyFill="1" applyBorder="1" applyAlignment="1">
      <alignment horizontal="center" vertical="center" wrapText="1"/>
    </xf>
    <xf numFmtId="164" fontId="0" fillId="0" borderId="5" xfId="0" applyNumberFormat="1" applyBorder="1"/>
    <xf numFmtId="9" fontId="0" fillId="0" borderId="4" xfId="0" applyNumberForma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 wrapText="1"/>
    </xf>
    <xf numFmtId="9" fontId="0" fillId="0" borderId="0" xfId="1" applyFont="1" applyBorder="1"/>
    <xf numFmtId="3" fontId="0" fillId="0" borderId="0" xfId="0" applyNumberFormat="1" applyBorder="1"/>
    <xf numFmtId="3" fontId="2" fillId="2" borderId="13" xfId="1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9" fontId="0" fillId="0" borderId="13" xfId="0" applyNumberFormat="1" applyBorder="1"/>
    <xf numFmtId="3" fontId="0" fillId="0" borderId="13" xfId="0" applyNumberFormat="1" applyBorder="1"/>
    <xf numFmtId="9" fontId="0" fillId="0" borderId="12" xfId="1" applyFont="1" applyBorder="1"/>
    <xf numFmtId="164" fontId="0" fillId="0" borderId="5" xfId="1" applyNumberFormat="1" applyFont="1" applyBorder="1"/>
    <xf numFmtId="9" fontId="0" fillId="0" borderId="2" xfId="1" applyFont="1" applyBorder="1"/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workbookViewId="0">
      <selection activeCell="E1" sqref="E1:E1048576"/>
    </sheetView>
  </sheetViews>
  <sheetFormatPr baseColWidth="10" defaultColWidth="8.83203125" defaultRowHeight="14" x14ac:dyDescent="0"/>
  <cols>
    <col min="1" max="1" width="11.6640625" bestFit="1" customWidth="1"/>
    <col min="2" max="2" width="26.83203125" bestFit="1" customWidth="1"/>
    <col min="5" max="5" width="11.5" customWidth="1"/>
  </cols>
  <sheetData>
    <row r="1" spans="1:5" ht="57" thickBot="1">
      <c r="A1" s="76" t="s">
        <v>0</v>
      </c>
      <c r="B1" s="24" t="s">
        <v>393</v>
      </c>
      <c r="C1" s="72" t="s">
        <v>425</v>
      </c>
      <c r="D1" s="83" t="s">
        <v>423</v>
      </c>
      <c r="E1" s="73" t="s">
        <v>424</v>
      </c>
    </row>
    <row r="2" spans="1:5">
      <c r="A2" s="74" t="s">
        <v>4</v>
      </c>
      <c r="B2" s="71" t="s">
        <v>4</v>
      </c>
      <c r="C2" s="84">
        <f>COUNTIF('Sub County Level-STH'!$A:$A,'Y3-No of divdistper county'!$A2)</f>
        <v>4</v>
      </c>
      <c r="D2" s="85">
        <f>COUNTIF('STH - Divisional Level Data'!$A:$A,'Y3-No of divdistper county'!$A2)</f>
        <v>12</v>
      </c>
      <c r="E2" s="86">
        <f>COUNTIF('STH - Divisional Level Data'!B:B,'Y3-No of divdistper county'!B2)</f>
        <v>2</v>
      </c>
    </row>
    <row r="3" spans="1:5">
      <c r="A3" s="74" t="s">
        <v>4</v>
      </c>
      <c r="B3" s="71" t="s">
        <v>38</v>
      </c>
      <c r="C3" s="74">
        <f>COUNTIF('Sub County Level-STH'!$A:$A,'Y3-No of divdistper county'!$A3)</f>
        <v>4</v>
      </c>
      <c r="D3" s="71">
        <f>COUNTIF('STH - Divisional Level Data'!$A:$A,'Y3-No of divdistper county'!$A3)</f>
        <v>12</v>
      </c>
      <c r="E3" s="75">
        <f>COUNTIF('STH - Divisional Level Data'!B:B,'Y3-No of divdistper county'!B3)</f>
        <v>2</v>
      </c>
    </row>
    <row r="4" spans="1:5">
      <c r="A4" s="74" t="s">
        <v>4</v>
      </c>
      <c r="B4" s="71" t="s">
        <v>63</v>
      </c>
      <c r="C4" s="74">
        <f>COUNTIF('Sub County Level-STH'!$A:$A,'Y3-No of divdistper county'!$A4)</f>
        <v>4</v>
      </c>
      <c r="D4" s="71">
        <f>COUNTIF('STH - Divisional Level Data'!$A:$A,'Y3-No of divdistper county'!$A4)</f>
        <v>12</v>
      </c>
      <c r="E4" s="75">
        <f>COUNTIF('STH - Divisional Level Data'!B:B,'Y3-No of divdistper county'!B4)</f>
        <v>3</v>
      </c>
    </row>
    <row r="5" spans="1:5">
      <c r="A5" s="74" t="s">
        <v>4</v>
      </c>
      <c r="B5" s="71" t="s">
        <v>107</v>
      </c>
      <c r="C5" s="74">
        <f>COUNTIF('Sub County Level-STH'!$A:$A,'Y3-No of divdistper county'!$A5)</f>
        <v>4</v>
      </c>
      <c r="D5" s="71">
        <f>COUNTIF('STH - Divisional Level Data'!$A:$A,'Y3-No of divdistper county'!$A5)</f>
        <v>12</v>
      </c>
      <c r="E5" s="75">
        <f>COUNTIF('STH - Divisional Level Data'!B:B,'Y3-No of divdistper county'!B5)</f>
        <v>5</v>
      </c>
    </row>
    <row r="6" spans="1:5">
      <c r="A6" s="74" t="s">
        <v>7</v>
      </c>
      <c r="B6" s="71" t="s">
        <v>27</v>
      </c>
      <c r="C6" s="74">
        <f>COUNTIF('Sub County Level-STH'!$A:$A,'Y3-No of divdistper county'!$A6)</f>
        <v>9</v>
      </c>
      <c r="D6" s="71">
        <f>COUNTIF('STH - Divisional Level Data'!$A:$A,'Y3-No of divdistper county'!$A6)</f>
        <v>20</v>
      </c>
      <c r="E6" s="75">
        <f>COUNTIF('STH - Divisional Level Data'!B:B,'Y3-No of divdistper county'!B6)</f>
        <v>1</v>
      </c>
    </row>
    <row r="7" spans="1:5">
      <c r="A7" s="74" t="s">
        <v>7</v>
      </c>
      <c r="B7" s="71" t="s">
        <v>28</v>
      </c>
      <c r="C7" s="74">
        <f>COUNTIF('Sub County Level-STH'!$A:$A,'Y3-No of divdistper county'!$A7)</f>
        <v>9</v>
      </c>
      <c r="D7" s="71">
        <f>COUNTIF('STH - Divisional Level Data'!$A:$A,'Y3-No of divdistper county'!$A7)</f>
        <v>20</v>
      </c>
      <c r="E7" s="75">
        <f>COUNTIF('STH - Divisional Level Data'!B:B,'Y3-No of divdistper county'!B7)</f>
        <v>4</v>
      </c>
    </row>
    <row r="8" spans="1:5">
      <c r="A8" s="74" t="s">
        <v>7</v>
      </c>
      <c r="B8" s="71" t="s">
        <v>29</v>
      </c>
      <c r="C8" s="74">
        <f>COUNTIF('Sub County Level-STH'!$A:$A,'Y3-No of divdistper county'!$A8)</f>
        <v>9</v>
      </c>
      <c r="D8" s="71">
        <f>COUNTIF('STH - Divisional Level Data'!$A:$A,'Y3-No of divdistper county'!$A8)</f>
        <v>20</v>
      </c>
      <c r="E8" s="75">
        <f>COUNTIF('STH - Divisional Level Data'!B:B,'Y3-No of divdistper county'!B8)</f>
        <v>3</v>
      </c>
    </row>
    <row r="9" spans="1:5">
      <c r="A9" s="74" t="s">
        <v>7</v>
      </c>
      <c r="B9" s="71" t="s">
        <v>30</v>
      </c>
      <c r="C9" s="74">
        <f>COUNTIF('Sub County Level-STH'!$A:$A,'Y3-No of divdistper county'!$A9)</f>
        <v>9</v>
      </c>
      <c r="D9" s="71">
        <f>COUNTIF('STH - Divisional Level Data'!$A:$A,'Y3-No of divdistper county'!$A9)</f>
        <v>20</v>
      </c>
      <c r="E9" s="75">
        <f>COUNTIF('STH - Divisional Level Data'!B:B,'Y3-No of divdistper county'!B9)</f>
        <v>2</v>
      </c>
    </row>
    <row r="10" spans="1:5">
      <c r="A10" s="74" t="s">
        <v>7</v>
      </c>
      <c r="B10" s="71" t="s">
        <v>31</v>
      </c>
      <c r="C10" s="74">
        <f>COUNTIF('Sub County Level-STH'!$A:$A,'Y3-No of divdistper county'!$A10)</f>
        <v>9</v>
      </c>
      <c r="D10" s="71">
        <f>COUNTIF('STH - Divisional Level Data'!$A:$A,'Y3-No of divdistper county'!$A10)</f>
        <v>20</v>
      </c>
      <c r="E10" s="75">
        <f>COUNTIF('STH - Divisional Level Data'!B:B,'Y3-No of divdistper county'!B10)</f>
        <v>1</v>
      </c>
    </row>
    <row r="11" spans="1:5">
      <c r="A11" s="74" t="s">
        <v>7</v>
      </c>
      <c r="B11" s="71" t="s">
        <v>32</v>
      </c>
      <c r="C11" s="74">
        <f>COUNTIF('Sub County Level-STH'!$A:$A,'Y3-No of divdistper county'!$A11)</f>
        <v>9</v>
      </c>
      <c r="D11" s="71">
        <f>COUNTIF('STH - Divisional Level Data'!$A:$A,'Y3-No of divdistper county'!$A11)</f>
        <v>20</v>
      </c>
      <c r="E11" s="75">
        <f>COUNTIF('STH - Divisional Level Data'!B:B,'Y3-No of divdistper county'!B11)</f>
        <v>4</v>
      </c>
    </row>
    <row r="12" spans="1:5">
      <c r="A12" s="74" t="s">
        <v>7</v>
      </c>
      <c r="B12" s="71" t="s">
        <v>39</v>
      </c>
      <c r="C12" s="74">
        <f>COUNTIF('Sub County Level-STH'!$A:$A,'Y3-No of divdistper county'!$A12)</f>
        <v>9</v>
      </c>
      <c r="D12" s="71">
        <f>COUNTIF('STH - Divisional Level Data'!$A:$A,'Y3-No of divdistper county'!$A12)</f>
        <v>20</v>
      </c>
      <c r="E12" s="75">
        <f>COUNTIF('STH - Divisional Level Data'!B:B,'Y3-No of divdistper county'!B12)</f>
        <v>2</v>
      </c>
    </row>
    <row r="13" spans="1:5">
      <c r="A13" s="74" t="s">
        <v>7</v>
      </c>
      <c r="B13" s="71" t="s">
        <v>53</v>
      </c>
      <c r="C13" s="74">
        <f>COUNTIF('Sub County Level-STH'!$A:$A,'Y3-No of divdistper county'!$A13)</f>
        <v>9</v>
      </c>
      <c r="D13" s="71">
        <f>COUNTIF('STH - Divisional Level Data'!$A:$A,'Y3-No of divdistper county'!$A13)</f>
        <v>20</v>
      </c>
      <c r="E13" s="75">
        <f>COUNTIF('STH - Divisional Level Data'!B:B,'Y3-No of divdistper county'!B13)</f>
        <v>1</v>
      </c>
    </row>
    <row r="14" spans="1:5">
      <c r="A14" s="74" t="s">
        <v>7</v>
      </c>
      <c r="B14" s="71" t="s">
        <v>84</v>
      </c>
      <c r="C14" s="74">
        <f>COUNTIF('Sub County Level-STH'!$A:$A,'Y3-No of divdistper county'!$A14)</f>
        <v>9</v>
      </c>
      <c r="D14" s="71">
        <f>COUNTIF('STH - Divisional Level Data'!$A:$A,'Y3-No of divdistper county'!$A14)</f>
        <v>20</v>
      </c>
      <c r="E14" s="75">
        <f>COUNTIF('STH - Divisional Level Data'!B:B,'Y3-No of divdistper county'!B14)</f>
        <v>2</v>
      </c>
    </row>
    <row r="15" spans="1:5">
      <c r="A15" s="74" t="s">
        <v>8</v>
      </c>
      <c r="B15" s="71" t="s">
        <v>33</v>
      </c>
      <c r="C15" s="74">
        <f>COUNTIF('Sub County Level-STH'!$A:$A,'Y3-No of divdistper county'!$A15)</f>
        <v>7</v>
      </c>
      <c r="D15" s="71">
        <f>COUNTIF('STH - Divisional Level Data'!$A:$A,'Y3-No of divdistper county'!$A15)</f>
        <v>11</v>
      </c>
      <c r="E15" s="75">
        <f>COUNTIF('STH - Divisional Level Data'!B:B,'Y3-No of divdistper county'!B15)</f>
        <v>2</v>
      </c>
    </row>
    <row r="16" spans="1:5">
      <c r="A16" s="74" t="s">
        <v>8</v>
      </c>
      <c r="B16" s="71" t="s">
        <v>8</v>
      </c>
      <c r="C16" s="74">
        <f>COUNTIF('Sub County Level-STH'!$A:$A,'Y3-No of divdistper county'!$A16)</f>
        <v>7</v>
      </c>
      <c r="D16" s="71">
        <f>COUNTIF('STH - Divisional Level Data'!$A:$A,'Y3-No of divdistper county'!$A16)</f>
        <v>11</v>
      </c>
      <c r="E16" s="75">
        <f>COUNTIF('STH - Divisional Level Data'!B:B,'Y3-No of divdistper county'!B16)</f>
        <v>2</v>
      </c>
    </row>
    <row r="17" spans="1:5">
      <c r="A17" s="74" t="s">
        <v>8</v>
      </c>
      <c r="B17" s="71" t="s">
        <v>124</v>
      </c>
      <c r="C17" s="74">
        <f>COUNTIF('Sub County Level-STH'!$A:$A,'Y3-No of divdistper county'!$A17)</f>
        <v>7</v>
      </c>
      <c r="D17" s="71">
        <f>COUNTIF('STH - Divisional Level Data'!$A:$A,'Y3-No of divdistper county'!$A17)</f>
        <v>11</v>
      </c>
      <c r="E17" s="75">
        <f>COUNTIF('STH - Divisional Level Data'!B:B,'Y3-No of divdistper county'!B17)</f>
        <v>1</v>
      </c>
    </row>
    <row r="18" spans="1:5">
      <c r="A18" s="74" t="s">
        <v>8</v>
      </c>
      <c r="B18" s="71" t="s">
        <v>89</v>
      </c>
      <c r="C18" s="74">
        <f>COUNTIF('Sub County Level-STH'!$A:$A,'Y3-No of divdistper county'!$A18)</f>
        <v>7</v>
      </c>
      <c r="D18" s="71">
        <f>COUNTIF('STH - Divisional Level Data'!$A:$A,'Y3-No of divdistper county'!$A18)</f>
        <v>11</v>
      </c>
      <c r="E18" s="75">
        <f>COUNTIF('STH - Divisional Level Data'!B:B,'Y3-No of divdistper county'!B18)</f>
        <v>1</v>
      </c>
    </row>
    <row r="19" spans="1:5">
      <c r="A19" s="74" t="s">
        <v>8</v>
      </c>
      <c r="B19" s="71" t="s">
        <v>106</v>
      </c>
      <c r="C19" s="74">
        <f>COUNTIF('Sub County Level-STH'!$A:$A,'Y3-No of divdistper county'!$A19)</f>
        <v>7</v>
      </c>
      <c r="D19" s="71">
        <f>COUNTIF('STH - Divisional Level Data'!$A:$A,'Y3-No of divdistper county'!$A19)</f>
        <v>11</v>
      </c>
      <c r="E19" s="75">
        <f>COUNTIF('STH - Divisional Level Data'!B:B,'Y3-No of divdistper county'!B19)</f>
        <v>1</v>
      </c>
    </row>
    <row r="20" spans="1:5">
      <c r="A20" s="74" t="s">
        <v>8</v>
      </c>
      <c r="B20" s="71" t="s">
        <v>111</v>
      </c>
      <c r="C20" s="74">
        <f>COUNTIF('Sub County Level-STH'!$A:$A,'Y3-No of divdistper county'!$A20)</f>
        <v>7</v>
      </c>
      <c r="D20" s="71">
        <f>COUNTIF('STH - Divisional Level Data'!$A:$A,'Y3-No of divdistper county'!$A20)</f>
        <v>11</v>
      </c>
      <c r="E20" s="75">
        <f>COUNTIF('STH - Divisional Level Data'!B:B,'Y3-No of divdistper county'!B20)</f>
        <v>2</v>
      </c>
    </row>
    <row r="21" spans="1:5">
      <c r="A21" s="74" t="s">
        <v>8</v>
      </c>
      <c r="B21" s="71" t="s">
        <v>112</v>
      </c>
      <c r="C21" s="74">
        <f>COUNTIF('Sub County Level-STH'!$A:$A,'Y3-No of divdistper county'!$A21)</f>
        <v>7</v>
      </c>
      <c r="D21" s="71">
        <f>COUNTIF('STH - Divisional Level Data'!$A:$A,'Y3-No of divdistper county'!$A21)</f>
        <v>11</v>
      </c>
      <c r="E21" s="75">
        <f>COUNTIF('STH - Divisional Level Data'!B:B,'Y3-No of divdistper county'!B21)</f>
        <v>2</v>
      </c>
    </row>
    <row r="22" spans="1:5">
      <c r="A22" s="74" t="s">
        <v>14</v>
      </c>
      <c r="B22" s="71" t="s">
        <v>14</v>
      </c>
      <c r="C22" s="74">
        <f>COUNTIF('Sub County Level-STH'!$A:$A,'Y3-No of divdistper county'!$A22)</f>
        <v>6</v>
      </c>
      <c r="D22" s="71">
        <f>COUNTIF('STH - Divisional Level Data'!$A:$A,'Y3-No of divdistper county'!$A22)</f>
        <v>19</v>
      </c>
      <c r="E22" s="75">
        <f>COUNTIF('STH - Divisional Level Data'!B:B,'Y3-No of divdistper county'!B22)</f>
        <v>4</v>
      </c>
    </row>
    <row r="23" spans="1:5">
      <c r="A23" s="74" t="s">
        <v>14</v>
      </c>
      <c r="B23" s="71" t="s">
        <v>82</v>
      </c>
      <c r="C23" s="74">
        <f>COUNTIF('Sub County Level-STH'!$A:$A,'Y3-No of divdistper county'!$A23)</f>
        <v>6</v>
      </c>
      <c r="D23" s="71">
        <f>COUNTIF('STH - Divisional Level Data'!$A:$A,'Y3-No of divdistper county'!$A23)</f>
        <v>19</v>
      </c>
      <c r="E23" s="75">
        <f>COUNTIF('STH - Divisional Level Data'!B:B,'Y3-No of divdistper county'!B23)</f>
        <v>3</v>
      </c>
    </row>
    <row r="24" spans="1:5">
      <c r="A24" s="74" t="s">
        <v>14</v>
      </c>
      <c r="B24" s="71" t="s">
        <v>92</v>
      </c>
      <c r="C24" s="74">
        <f>COUNTIF('Sub County Level-STH'!$A:$A,'Y3-No of divdistper county'!$A24)</f>
        <v>6</v>
      </c>
      <c r="D24" s="71">
        <f>COUNTIF('STH - Divisional Level Data'!$A:$A,'Y3-No of divdistper county'!$A24)</f>
        <v>19</v>
      </c>
      <c r="E24" s="75">
        <f>COUNTIF('STH - Divisional Level Data'!B:B,'Y3-No of divdistper county'!B24)</f>
        <v>6</v>
      </c>
    </row>
    <row r="25" spans="1:5">
      <c r="A25" s="74" t="s">
        <v>14</v>
      </c>
      <c r="B25" s="71" t="s">
        <v>100</v>
      </c>
      <c r="C25" s="74">
        <f>COUNTIF('Sub County Level-STH'!$A:$A,'Y3-No of divdistper county'!$A25)</f>
        <v>6</v>
      </c>
      <c r="D25" s="71">
        <f>COUNTIF('STH - Divisional Level Data'!$A:$A,'Y3-No of divdistper county'!$A25)</f>
        <v>19</v>
      </c>
      <c r="E25" s="75">
        <f>COUNTIF('STH - Divisional Level Data'!B:B,'Y3-No of divdistper county'!B25)</f>
        <v>2</v>
      </c>
    </row>
    <row r="26" spans="1:5">
      <c r="A26" s="74" t="s">
        <v>14</v>
      </c>
      <c r="B26" s="71" t="s">
        <v>101</v>
      </c>
      <c r="C26" s="74">
        <f>COUNTIF('Sub County Level-STH'!$A:$A,'Y3-No of divdistper county'!$A26)</f>
        <v>6</v>
      </c>
      <c r="D26" s="71">
        <f>COUNTIF('STH - Divisional Level Data'!$A:$A,'Y3-No of divdistper county'!$A26)</f>
        <v>19</v>
      </c>
      <c r="E26" s="75">
        <f>COUNTIF('STH - Divisional Level Data'!B:B,'Y3-No of divdistper county'!B26)</f>
        <v>2</v>
      </c>
    </row>
    <row r="27" spans="1:5">
      <c r="A27" s="74" t="s">
        <v>14</v>
      </c>
      <c r="B27" s="71" t="s">
        <v>108</v>
      </c>
      <c r="C27" s="74">
        <f>COUNTIF('Sub County Level-STH'!$A:$A,'Y3-No of divdistper county'!$A27)</f>
        <v>6</v>
      </c>
      <c r="D27" s="71">
        <f>COUNTIF('STH - Divisional Level Data'!$A:$A,'Y3-No of divdistper county'!$A27)</f>
        <v>19</v>
      </c>
      <c r="E27" s="75">
        <f>COUNTIF('STH - Divisional Level Data'!B:B,'Y3-No of divdistper county'!B27)</f>
        <v>2</v>
      </c>
    </row>
    <row r="28" spans="1:5">
      <c r="A28" s="74" t="s">
        <v>10</v>
      </c>
      <c r="B28" s="71" t="s">
        <v>36</v>
      </c>
      <c r="C28" s="74">
        <f>COUNTIF('Sub County Level-STH'!$A:$A,'Y3-No of divdistper county'!$A28)</f>
        <v>12</v>
      </c>
      <c r="D28" s="71">
        <f>COUNTIF('STH - Divisional Level Data'!$A:$A,'Y3-No of divdistper county'!$A28)</f>
        <v>26</v>
      </c>
      <c r="E28" s="75">
        <f>COUNTIF('STH - Divisional Level Data'!B:B,'Y3-No of divdistper county'!B28)</f>
        <v>3</v>
      </c>
    </row>
    <row r="29" spans="1:5">
      <c r="A29" s="74" t="s">
        <v>10</v>
      </c>
      <c r="B29" s="71" t="s">
        <v>46</v>
      </c>
      <c r="C29" s="74">
        <f>COUNTIF('Sub County Level-STH'!$A:$A,'Y3-No of divdistper county'!$A29)</f>
        <v>12</v>
      </c>
      <c r="D29" s="71">
        <f>COUNTIF('STH - Divisional Level Data'!$A:$A,'Y3-No of divdistper county'!$A29)</f>
        <v>26</v>
      </c>
      <c r="E29" s="75">
        <f>COUNTIF('STH - Divisional Level Data'!B:B,'Y3-No of divdistper county'!B29)</f>
        <v>2</v>
      </c>
    </row>
    <row r="30" spans="1:5">
      <c r="A30" s="74" t="s">
        <v>10</v>
      </c>
      <c r="B30" s="71" t="s">
        <v>47</v>
      </c>
      <c r="C30" s="74">
        <f>COUNTIF('Sub County Level-STH'!$A:$A,'Y3-No of divdistper county'!$A30)</f>
        <v>12</v>
      </c>
      <c r="D30" s="71">
        <f>COUNTIF('STH - Divisional Level Data'!$A:$A,'Y3-No of divdistper county'!$A30)</f>
        <v>26</v>
      </c>
      <c r="E30" s="75">
        <f>COUNTIF('STH - Divisional Level Data'!B:B,'Y3-No of divdistper county'!B30)</f>
        <v>2</v>
      </c>
    </row>
    <row r="31" spans="1:5">
      <c r="A31" s="74" t="s">
        <v>10</v>
      </c>
      <c r="B31" s="71" t="s">
        <v>48</v>
      </c>
      <c r="C31" s="74">
        <f>COUNTIF('Sub County Level-STH'!$A:$A,'Y3-No of divdistper county'!$A31)</f>
        <v>12</v>
      </c>
      <c r="D31" s="71">
        <f>COUNTIF('STH - Divisional Level Data'!$A:$A,'Y3-No of divdistper county'!$A31)</f>
        <v>26</v>
      </c>
      <c r="E31" s="75">
        <f>COUNTIF('STH - Divisional Level Data'!B:B,'Y3-No of divdistper county'!B31)</f>
        <v>5</v>
      </c>
    </row>
    <row r="32" spans="1:5">
      <c r="A32" s="74" t="s">
        <v>10</v>
      </c>
      <c r="B32" s="71" t="s">
        <v>49</v>
      </c>
      <c r="C32" s="74">
        <f>COUNTIF('Sub County Level-STH'!$A:$A,'Y3-No of divdistper county'!$A32)</f>
        <v>12</v>
      </c>
      <c r="D32" s="71">
        <f>COUNTIF('STH - Divisional Level Data'!$A:$A,'Y3-No of divdistper county'!$A32)</f>
        <v>26</v>
      </c>
      <c r="E32" s="75">
        <f>COUNTIF('STH - Divisional Level Data'!B:B,'Y3-No of divdistper county'!B32)</f>
        <v>2</v>
      </c>
    </row>
    <row r="33" spans="1:5">
      <c r="A33" s="74" t="s">
        <v>10</v>
      </c>
      <c r="B33" s="71" t="s">
        <v>52</v>
      </c>
      <c r="C33" s="74">
        <f>COUNTIF('Sub County Level-STH'!$A:$A,'Y3-No of divdistper county'!$A33)</f>
        <v>12</v>
      </c>
      <c r="D33" s="71">
        <f>COUNTIF('STH - Divisional Level Data'!$A:$A,'Y3-No of divdistper county'!$A33)</f>
        <v>26</v>
      </c>
      <c r="E33" s="75">
        <f>COUNTIF('STH - Divisional Level Data'!B:B,'Y3-No of divdistper county'!B33)</f>
        <v>2</v>
      </c>
    </row>
    <row r="34" spans="1:5">
      <c r="A34" s="74" t="s">
        <v>10</v>
      </c>
      <c r="B34" s="71" t="s">
        <v>71</v>
      </c>
      <c r="C34" s="74">
        <f>COUNTIF('Sub County Level-STH'!$A:$A,'Y3-No of divdistper county'!$A34)</f>
        <v>12</v>
      </c>
      <c r="D34" s="71">
        <f>COUNTIF('STH - Divisional Level Data'!$A:$A,'Y3-No of divdistper county'!$A34)</f>
        <v>26</v>
      </c>
      <c r="E34" s="75">
        <f>COUNTIF('STH - Divisional Level Data'!B:B,'Y3-No of divdistper county'!B34)</f>
        <v>2</v>
      </c>
    </row>
    <row r="35" spans="1:5">
      <c r="A35" s="74" t="s">
        <v>10</v>
      </c>
      <c r="B35" s="71" t="s">
        <v>73</v>
      </c>
      <c r="C35" s="74">
        <f>COUNTIF('Sub County Level-STH'!$A:$A,'Y3-No of divdistper county'!$A35)</f>
        <v>12</v>
      </c>
      <c r="D35" s="71">
        <f>COUNTIF('STH - Divisional Level Data'!$A:$A,'Y3-No of divdistper county'!$A35)</f>
        <v>26</v>
      </c>
      <c r="E35" s="75">
        <f>COUNTIF('STH - Divisional Level Data'!B:B,'Y3-No of divdistper county'!B35)</f>
        <v>1</v>
      </c>
    </row>
    <row r="36" spans="1:5">
      <c r="A36" s="74" t="s">
        <v>10</v>
      </c>
      <c r="B36" s="71" t="s">
        <v>80</v>
      </c>
      <c r="C36" s="74">
        <f>COUNTIF('Sub County Level-STH'!$A:$A,'Y3-No of divdistper county'!$A36)</f>
        <v>12</v>
      </c>
      <c r="D36" s="71">
        <f>COUNTIF('STH - Divisional Level Data'!$A:$A,'Y3-No of divdistper county'!$A36)</f>
        <v>26</v>
      </c>
      <c r="E36" s="75">
        <f>COUNTIF('STH - Divisional Level Data'!B:B,'Y3-No of divdistper county'!B36)</f>
        <v>2</v>
      </c>
    </row>
    <row r="37" spans="1:5">
      <c r="A37" s="74" t="s">
        <v>10</v>
      </c>
      <c r="B37" s="71" t="s">
        <v>81</v>
      </c>
      <c r="C37" s="74">
        <f>COUNTIF('Sub County Level-STH'!$A:$A,'Y3-No of divdistper county'!$A37)</f>
        <v>12</v>
      </c>
      <c r="D37" s="71">
        <f>COUNTIF('STH - Divisional Level Data'!$A:$A,'Y3-No of divdistper county'!$A37)</f>
        <v>26</v>
      </c>
      <c r="E37" s="75">
        <f>COUNTIF('STH - Divisional Level Data'!B:B,'Y3-No of divdistper county'!B37)</f>
        <v>1</v>
      </c>
    </row>
    <row r="38" spans="1:5">
      <c r="A38" s="74" t="s">
        <v>10</v>
      </c>
      <c r="B38" s="71" t="s">
        <v>86</v>
      </c>
      <c r="C38" s="74">
        <f>COUNTIF('Sub County Level-STH'!$A:$A,'Y3-No of divdistper county'!$A38)</f>
        <v>12</v>
      </c>
      <c r="D38" s="71">
        <f>COUNTIF('STH - Divisional Level Data'!$A:$A,'Y3-No of divdistper county'!$A38)</f>
        <v>26</v>
      </c>
      <c r="E38" s="75">
        <f>COUNTIF('STH - Divisional Level Data'!B:B,'Y3-No of divdistper county'!B38)</f>
        <v>3</v>
      </c>
    </row>
    <row r="39" spans="1:5">
      <c r="A39" s="74" t="s">
        <v>10</v>
      </c>
      <c r="B39" s="71" t="s">
        <v>123</v>
      </c>
      <c r="C39" s="74">
        <f>COUNTIF('Sub County Level-STH'!$A:$A,'Y3-No of divdistper county'!$A39)</f>
        <v>12</v>
      </c>
      <c r="D39" s="71">
        <f>COUNTIF('STH - Divisional Level Data'!$A:$A,'Y3-No of divdistper county'!$A39)</f>
        <v>26</v>
      </c>
      <c r="E39" s="75">
        <f>COUNTIF('STH - Divisional Level Data'!B:B,'Y3-No of divdistper county'!B39)</f>
        <v>1</v>
      </c>
    </row>
    <row r="40" spans="1:5">
      <c r="A40" s="74" t="s">
        <v>3</v>
      </c>
      <c r="B40" s="71" t="s">
        <v>24</v>
      </c>
      <c r="C40" s="74">
        <f>COUNTIF('Sub County Level-STH'!$A:$A,'Y3-No of divdistper county'!$A40)</f>
        <v>5</v>
      </c>
      <c r="D40" s="71">
        <f>COUNTIF('STH - Divisional Level Data'!$A:$A,'Y3-No of divdistper county'!$A40)</f>
        <v>14</v>
      </c>
      <c r="E40" s="75">
        <f>COUNTIF('STH - Divisional Level Data'!B:B,'Y3-No of divdistper county'!B40)</f>
        <v>3</v>
      </c>
    </row>
    <row r="41" spans="1:5">
      <c r="A41" s="74" t="s">
        <v>3</v>
      </c>
      <c r="B41" s="71" t="s">
        <v>35</v>
      </c>
      <c r="C41" s="74">
        <f>COUNTIF('Sub County Level-STH'!$A:$A,'Y3-No of divdistper county'!$A41)</f>
        <v>5</v>
      </c>
      <c r="D41" s="71">
        <f>COUNTIF('STH - Divisional Level Data'!$A:$A,'Y3-No of divdistper county'!$A41)</f>
        <v>14</v>
      </c>
      <c r="E41" s="75">
        <f>COUNTIF('STH - Divisional Level Data'!B:B,'Y3-No of divdistper county'!B41)</f>
        <v>3</v>
      </c>
    </row>
    <row r="42" spans="1:5">
      <c r="A42" s="74" t="s">
        <v>3</v>
      </c>
      <c r="B42" s="71" t="s">
        <v>3</v>
      </c>
      <c r="C42" s="74">
        <f>COUNTIF('Sub County Level-STH'!$A:$A,'Y3-No of divdistper county'!$A42)</f>
        <v>5</v>
      </c>
      <c r="D42" s="71">
        <f>COUNTIF('STH - Divisional Level Data'!$A:$A,'Y3-No of divdistper county'!$A42)</f>
        <v>14</v>
      </c>
      <c r="E42" s="75">
        <f>COUNTIF('STH - Divisional Level Data'!B:B,'Y3-No of divdistper county'!B42)</f>
        <v>3</v>
      </c>
    </row>
    <row r="43" spans="1:5">
      <c r="A43" s="74" t="s">
        <v>3</v>
      </c>
      <c r="B43" s="71" t="s">
        <v>55</v>
      </c>
      <c r="C43" s="74">
        <f>COUNTIF('Sub County Level-STH'!$A:$A,'Y3-No of divdistper county'!$A43)</f>
        <v>5</v>
      </c>
      <c r="D43" s="71">
        <f>COUNTIF('STH - Divisional Level Data'!$A:$A,'Y3-No of divdistper county'!$A43)</f>
        <v>14</v>
      </c>
      <c r="E43" s="75">
        <f>COUNTIF('STH - Divisional Level Data'!B:B,'Y3-No of divdistper county'!B43)</f>
        <v>2</v>
      </c>
    </row>
    <row r="44" spans="1:5">
      <c r="A44" s="74" t="s">
        <v>3</v>
      </c>
      <c r="B44" s="71" t="s">
        <v>72</v>
      </c>
      <c r="C44" s="74">
        <f>COUNTIF('Sub County Level-STH'!$A:$A,'Y3-No of divdistper county'!$A44)</f>
        <v>5</v>
      </c>
      <c r="D44" s="71">
        <f>COUNTIF('STH - Divisional Level Data'!$A:$A,'Y3-No of divdistper county'!$A44)</f>
        <v>14</v>
      </c>
      <c r="E44" s="75">
        <f>COUNTIF('STH - Divisional Level Data'!B:B,'Y3-No of divdistper county'!B44)</f>
        <v>3</v>
      </c>
    </row>
    <row r="45" spans="1:5">
      <c r="A45" s="74" t="s">
        <v>2</v>
      </c>
      <c r="B45" s="71" t="s">
        <v>41</v>
      </c>
      <c r="C45" s="74">
        <f>COUNTIF('Sub County Level-STH'!$A:$A,'Y3-No of divdistper county'!$A45)</f>
        <v>6</v>
      </c>
      <c r="D45" s="71">
        <f>COUNTIF('STH - Divisional Level Data'!$A:$A,'Y3-No of divdistper county'!$A45)</f>
        <v>15</v>
      </c>
      <c r="E45" s="75">
        <f>COUNTIF('STH - Divisional Level Data'!B:B,'Y3-No of divdistper county'!B45)</f>
        <v>3</v>
      </c>
    </row>
    <row r="46" spans="1:5">
      <c r="A46" s="74" t="s">
        <v>2</v>
      </c>
      <c r="B46" s="71" t="s">
        <v>50</v>
      </c>
      <c r="C46" s="74">
        <f>COUNTIF('Sub County Level-STH'!$A:$A,'Y3-No of divdistper county'!$A46)</f>
        <v>6</v>
      </c>
      <c r="D46" s="71">
        <f>COUNTIF('STH - Divisional Level Data'!$A:$A,'Y3-No of divdistper county'!$A46)</f>
        <v>15</v>
      </c>
      <c r="E46" s="75">
        <f>COUNTIF('STH - Divisional Level Data'!B:B,'Y3-No of divdistper county'!B46)</f>
        <v>3</v>
      </c>
    </row>
    <row r="47" spans="1:5">
      <c r="A47" s="74" t="s">
        <v>2</v>
      </c>
      <c r="B47" s="71" t="s">
        <v>2</v>
      </c>
      <c r="C47" s="74">
        <f>COUNTIF('Sub County Level-STH'!$A:$A,'Y3-No of divdistper county'!$A47)</f>
        <v>6</v>
      </c>
      <c r="D47" s="71">
        <f>COUNTIF('STH - Divisional Level Data'!$A:$A,'Y3-No of divdistper county'!$A47)</f>
        <v>15</v>
      </c>
      <c r="E47" s="75">
        <f>COUNTIF('STH - Divisional Level Data'!B:B,'Y3-No of divdistper county'!B47)</f>
        <v>3</v>
      </c>
    </row>
    <row r="48" spans="1:5">
      <c r="A48" s="74" t="s">
        <v>2</v>
      </c>
      <c r="B48" s="71" t="s">
        <v>74</v>
      </c>
      <c r="C48" s="74">
        <f>COUNTIF('Sub County Level-STH'!$A:$A,'Y3-No of divdistper county'!$A48)</f>
        <v>6</v>
      </c>
      <c r="D48" s="71">
        <f>COUNTIF('STH - Divisional Level Data'!$A:$A,'Y3-No of divdistper county'!$A48)</f>
        <v>15</v>
      </c>
      <c r="E48" s="75">
        <f>COUNTIF('STH - Divisional Level Data'!B:B,'Y3-No of divdistper county'!B48)</f>
        <v>2</v>
      </c>
    </row>
    <row r="49" spans="1:5">
      <c r="A49" s="74" t="s">
        <v>2</v>
      </c>
      <c r="B49" s="71" t="s">
        <v>75</v>
      </c>
      <c r="C49" s="74">
        <f>COUNTIF('Sub County Level-STH'!$A:$A,'Y3-No of divdistper county'!$A49)</f>
        <v>6</v>
      </c>
      <c r="D49" s="71">
        <f>COUNTIF('STH - Divisional Level Data'!$A:$A,'Y3-No of divdistper county'!$A49)</f>
        <v>15</v>
      </c>
      <c r="E49" s="75">
        <f>COUNTIF('STH - Divisional Level Data'!B:B,'Y3-No of divdistper county'!B49)</f>
        <v>3</v>
      </c>
    </row>
    <row r="50" spans="1:5">
      <c r="A50" s="74" t="s">
        <v>2</v>
      </c>
      <c r="B50" s="71" t="s">
        <v>99</v>
      </c>
      <c r="C50" s="74">
        <f>COUNTIF('Sub County Level-STH'!$A:$A,'Y3-No of divdistper county'!$A50)</f>
        <v>6</v>
      </c>
      <c r="D50" s="71">
        <f>COUNTIF('STH - Divisional Level Data'!$A:$A,'Y3-No of divdistper county'!$A50)</f>
        <v>15</v>
      </c>
      <c r="E50" s="75">
        <f>COUNTIF('STH - Divisional Level Data'!B:B,'Y3-No of divdistper county'!B50)</f>
        <v>1</v>
      </c>
    </row>
    <row r="51" spans="1:5">
      <c r="A51" s="74" t="s">
        <v>13</v>
      </c>
      <c r="B51" s="71" t="s">
        <v>43</v>
      </c>
      <c r="C51" s="74">
        <f>COUNTIF('Sub County Level-STH'!$A:$A,'Y3-No of divdistper county'!$A51)</f>
        <v>9</v>
      </c>
      <c r="D51" s="71">
        <f>COUNTIF('STH - Divisional Level Data'!$A:$A,'Y3-No of divdistper county'!$A51)</f>
        <v>30</v>
      </c>
      <c r="E51" s="75">
        <f>COUNTIF('STH - Divisional Level Data'!B:B,'Y3-No of divdistper county'!B51)</f>
        <v>1</v>
      </c>
    </row>
    <row r="52" spans="1:5">
      <c r="A52" s="74" t="s">
        <v>13</v>
      </c>
      <c r="B52" s="71" t="s">
        <v>44</v>
      </c>
      <c r="C52" s="74">
        <f>COUNTIF('Sub County Level-STH'!$A:$A,'Y3-No of divdistper county'!$A52)</f>
        <v>9</v>
      </c>
      <c r="D52" s="71">
        <f>COUNTIF('STH - Divisional Level Data'!$A:$A,'Y3-No of divdistper county'!$A52)</f>
        <v>30</v>
      </c>
      <c r="E52" s="75">
        <f>COUNTIF('STH - Divisional Level Data'!B:B,'Y3-No of divdistper county'!B52)</f>
        <v>4</v>
      </c>
    </row>
    <row r="53" spans="1:5">
      <c r="A53" s="74" t="s">
        <v>13</v>
      </c>
      <c r="B53" s="71" t="s">
        <v>51</v>
      </c>
      <c r="C53" s="74">
        <f>COUNTIF('Sub County Level-STH'!$A:$A,'Y3-No of divdistper county'!$A53)</f>
        <v>9</v>
      </c>
      <c r="D53" s="71">
        <f>COUNTIF('STH - Divisional Level Data'!$A:$A,'Y3-No of divdistper county'!$A53)</f>
        <v>30</v>
      </c>
      <c r="E53" s="75">
        <f>COUNTIF('STH - Divisional Level Data'!B:B,'Y3-No of divdistper county'!B53)</f>
        <v>4</v>
      </c>
    </row>
    <row r="54" spans="1:5">
      <c r="A54" s="74" t="s">
        <v>13</v>
      </c>
      <c r="B54" s="71" t="s">
        <v>57</v>
      </c>
      <c r="C54" s="74">
        <f>COUNTIF('Sub County Level-STH'!$A:$A,'Y3-No of divdistper county'!$A54)</f>
        <v>9</v>
      </c>
      <c r="D54" s="71">
        <f>COUNTIF('STH - Divisional Level Data'!$A:$A,'Y3-No of divdistper county'!$A54)</f>
        <v>30</v>
      </c>
      <c r="E54" s="75">
        <f>COUNTIF('STH - Divisional Level Data'!B:B,'Y3-No of divdistper county'!B54)</f>
        <v>4</v>
      </c>
    </row>
    <row r="55" spans="1:5">
      <c r="A55" s="74" t="s">
        <v>13</v>
      </c>
      <c r="B55" s="71" t="s">
        <v>58</v>
      </c>
      <c r="C55" s="74">
        <f>COUNTIF('Sub County Level-STH'!$A:$A,'Y3-No of divdistper county'!$A55)</f>
        <v>9</v>
      </c>
      <c r="D55" s="71">
        <f>COUNTIF('STH - Divisional Level Data'!$A:$A,'Y3-No of divdistper county'!$A55)</f>
        <v>30</v>
      </c>
      <c r="E55" s="75">
        <f>COUNTIF('STH - Divisional Level Data'!B:B,'Y3-No of divdistper county'!B55)</f>
        <v>3</v>
      </c>
    </row>
    <row r="56" spans="1:5">
      <c r="A56" s="74" t="s">
        <v>13</v>
      </c>
      <c r="B56" s="71" t="s">
        <v>77</v>
      </c>
      <c r="C56" s="74">
        <f>COUNTIF('Sub County Level-STH'!$A:$A,'Y3-No of divdistper county'!$A56)</f>
        <v>9</v>
      </c>
      <c r="D56" s="71">
        <f>COUNTIF('STH - Divisional Level Data'!$A:$A,'Y3-No of divdistper county'!$A56)</f>
        <v>30</v>
      </c>
      <c r="E56" s="75">
        <f>COUNTIF('STH - Divisional Level Data'!B:B,'Y3-No of divdistper county'!B56)</f>
        <v>3</v>
      </c>
    </row>
    <row r="57" spans="1:5">
      <c r="A57" s="74" t="s">
        <v>13</v>
      </c>
      <c r="B57" s="71" t="s">
        <v>79</v>
      </c>
      <c r="C57" s="74">
        <f>COUNTIF('Sub County Level-STH'!$A:$A,'Y3-No of divdistper county'!$A57)</f>
        <v>9</v>
      </c>
      <c r="D57" s="71">
        <f>COUNTIF('STH - Divisional Level Data'!$A:$A,'Y3-No of divdistper county'!$A57)</f>
        <v>30</v>
      </c>
      <c r="E57" s="75">
        <f>COUNTIF('STH - Divisional Level Data'!B:B,'Y3-No of divdistper county'!B57)</f>
        <v>5</v>
      </c>
    </row>
    <row r="58" spans="1:5">
      <c r="A58" s="74" t="s">
        <v>13</v>
      </c>
      <c r="B58" s="71" t="s">
        <v>94</v>
      </c>
      <c r="C58" s="74">
        <f>COUNTIF('Sub County Level-STH'!$A:$A,'Y3-No of divdistper county'!$A58)</f>
        <v>9</v>
      </c>
      <c r="D58" s="71">
        <f>COUNTIF('STH - Divisional Level Data'!$A:$A,'Y3-No of divdistper county'!$A58)</f>
        <v>30</v>
      </c>
      <c r="E58" s="75">
        <f>COUNTIF('STH - Divisional Level Data'!B:B,'Y3-No of divdistper county'!B58)</f>
        <v>4</v>
      </c>
    </row>
    <row r="59" spans="1:5">
      <c r="A59" s="74" t="s">
        <v>13</v>
      </c>
      <c r="B59" s="71" t="s">
        <v>105</v>
      </c>
      <c r="C59" s="74">
        <f>COUNTIF('Sub County Level-STH'!$A:$A,'Y3-No of divdistper county'!$A59)</f>
        <v>9</v>
      </c>
      <c r="D59" s="71">
        <f>COUNTIF('STH - Divisional Level Data'!$A:$A,'Y3-No of divdistper county'!$A59)</f>
        <v>30</v>
      </c>
      <c r="E59" s="75">
        <f>COUNTIF('STH - Divisional Level Data'!B:B,'Y3-No of divdistper county'!B59)</f>
        <v>2</v>
      </c>
    </row>
    <row r="60" spans="1:5">
      <c r="A60" s="74" t="s">
        <v>16</v>
      </c>
      <c r="B60" s="71" t="s">
        <v>60</v>
      </c>
      <c r="C60" s="74">
        <f>COUNTIF('Sub County Level-STH'!$A:$A,'Y3-No of divdistper county'!$A60)</f>
        <v>7</v>
      </c>
      <c r="D60" s="71">
        <f>COUNTIF('STH - Divisional Level Data'!$A:$A,'Y3-No of divdistper county'!$A60)</f>
        <v>12</v>
      </c>
      <c r="E60" s="75">
        <f>COUNTIF('STH - Divisional Level Data'!B:B,'Y3-No of divdistper county'!B60)</f>
        <v>1</v>
      </c>
    </row>
    <row r="61" spans="1:5">
      <c r="A61" s="74" t="s">
        <v>16</v>
      </c>
      <c r="B61" s="71" t="s">
        <v>59</v>
      </c>
      <c r="C61" s="74">
        <f>COUNTIF('Sub County Level-STH'!$A:$A,'Y3-No of divdistper county'!$A61)</f>
        <v>7</v>
      </c>
      <c r="D61" s="71">
        <f>COUNTIF('STH - Divisional Level Data'!$A:$A,'Y3-No of divdistper county'!$A61)</f>
        <v>12</v>
      </c>
      <c r="E61" s="75">
        <f>COUNTIF('STH - Divisional Level Data'!B:B,'Y3-No of divdistper county'!B61)</f>
        <v>1</v>
      </c>
    </row>
    <row r="62" spans="1:5">
      <c r="A62" s="74" t="s">
        <v>16</v>
      </c>
      <c r="B62" s="71" t="s">
        <v>61</v>
      </c>
      <c r="C62" s="74">
        <f>COUNTIF('Sub County Level-STH'!$A:$A,'Y3-No of divdistper county'!$A62)</f>
        <v>7</v>
      </c>
      <c r="D62" s="71">
        <f>COUNTIF('STH - Divisional Level Data'!$A:$A,'Y3-No of divdistper county'!$A62)</f>
        <v>12</v>
      </c>
      <c r="E62" s="75">
        <f>COUNTIF('STH - Divisional Level Data'!B:B,'Y3-No of divdistper county'!B62)</f>
        <v>1</v>
      </c>
    </row>
    <row r="63" spans="1:5">
      <c r="A63" s="74" t="s">
        <v>16</v>
      </c>
      <c r="B63" s="71" t="s">
        <v>85</v>
      </c>
      <c r="C63" s="74">
        <f>COUNTIF('Sub County Level-STH'!$A:$A,'Y3-No of divdistper county'!$A63)</f>
        <v>7</v>
      </c>
      <c r="D63" s="71">
        <f>COUNTIF('STH - Divisional Level Data'!$A:$A,'Y3-No of divdistper county'!$A63)</f>
        <v>12</v>
      </c>
      <c r="E63" s="75">
        <f>COUNTIF('STH - Divisional Level Data'!B:B,'Y3-No of divdistper county'!B63)</f>
        <v>2</v>
      </c>
    </row>
    <row r="64" spans="1:5">
      <c r="A64" s="74" t="s">
        <v>16</v>
      </c>
      <c r="B64" s="71" t="s">
        <v>93</v>
      </c>
      <c r="C64" s="74">
        <f>COUNTIF('Sub County Level-STH'!$A:$A,'Y3-No of divdistper county'!$A64)</f>
        <v>7</v>
      </c>
      <c r="D64" s="71">
        <f>COUNTIF('STH - Divisional Level Data'!$A:$A,'Y3-No of divdistper county'!$A64)</f>
        <v>12</v>
      </c>
      <c r="E64" s="75">
        <f>COUNTIF('STH - Divisional Level Data'!B:B,'Y3-No of divdistper county'!B64)</f>
        <v>3</v>
      </c>
    </row>
    <row r="65" spans="1:5">
      <c r="A65" s="74" t="s">
        <v>16</v>
      </c>
      <c r="B65" s="71" t="s">
        <v>97</v>
      </c>
      <c r="C65" s="74">
        <f>COUNTIF('Sub County Level-STH'!$A:$A,'Y3-No of divdistper county'!$A65)</f>
        <v>7</v>
      </c>
      <c r="D65" s="71">
        <f>COUNTIF('STH - Divisional Level Data'!$A:$A,'Y3-No of divdistper county'!$A65)</f>
        <v>12</v>
      </c>
      <c r="E65" s="75">
        <f>COUNTIF('STH - Divisional Level Data'!B:B,'Y3-No of divdistper county'!B65)</f>
        <v>2</v>
      </c>
    </row>
    <row r="66" spans="1:5">
      <c r="A66" s="74" t="s">
        <v>16</v>
      </c>
      <c r="B66" s="71" t="s">
        <v>62</v>
      </c>
      <c r="C66" s="74">
        <f>COUNTIF('Sub County Level-STH'!$A:$A,'Y3-No of divdistper county'!$A66)</f>
        <v>7</v>
      </c>
      <c r="D66" s="71">
        <f>COUNTIF('STH - Divisional Level Data'!$A:$A,'Y3-No of divdistper county'!$A66)</f>
        <v>12</v>
      </c>
      <c r="E66" s="75">
        <f>COUNTIF('STH - Divisional Level Data'!B:B,'Y3-No of divdistper county'!B66)</f>
        <v>2</v>
      </c>
    </row>
    <row r="67" spans="1:5">
      <c r="A67" s="74" t="s">
        <v>15</v>
      </c>
      <c r="B67" s="71" t="s">
        <v>54</v>
      </c>
      <c r="C67" s="74">
        <f>COUNTIF('Sub County Level-STH'!$A:$A,'Y3-No of divdistper county'!$A67)</f>
        <v>3</v>
      </c>
      <c r="D67" s="71">
        <f>COUNTIF('STH - Divisional Level Data'!$A:$A,'Y3-No of divdistper county'!$A67)</f>
        <v>7</v>
      </c>
      <c r="E67" s="75">
        <f>COUNTIF('STH - Divisional Level Data'!B:B,'Y3-No of divdistper county'!B67)</f>
        <v>2</v>
      </c>
    </row>
    <row r="68" spans="1:5">
      <c r="A68" s="74" t="s">
        <v>15</v>
      </c>
      <c r="B68" s="71" t="s">
        <v>66</v>
      </c>
      <c r="C68" s="74">
        <f>COUNTIF('Sub County Level-STH'!$A:$A,'Y3-No of divdistper county'!$A68)</f>
        <v>3</v>
      </c>
      <c r="D68" s="71">
        <f>COUNTIF('STH - Divisional Level Data'!$A:$A,'Y3-No of divdistper county'!$A68)</f>
        <v>7</v>
      </c>
      <c r="E68" s="75">
        <f>COUNTIF('STH - Divisional Level Data'!B:B,'Y3-No of divdistper county'!B68)</f>
        <v>2</v>
      </c>
    </row>
    <row r="69" spans="1:5">
      <c r="A69" s="74" t="s">
        <v>15</v>
      </c>
      <c r="B69" s="71" t="s">
        <v>83</v>
      </c>
      <c r="C69" s="74">
        <f>COUNTIF('Sub County Level-STH'!$A:$A,'Y3-No of divdistper county'!$A69)</f>
        <v>3</v>
      </c>
      <c r="D69" s="71">
        <f>COUNTIF('STH - Divisional Level Data'!$A:$A,'Y3-No of divdistper county'!$A69)</f>
        <v>7</v>
      </c>
      <c r="E69" s="75">
        <f>COUNTIF('STH - Divisional Level Data'!B:B,'Y3-No of divdistper county'!B69)</f>
        <v>3</v>
      </c>
    </row>
    <row r="70" spans="1:5">
      <c r="A70" s="74" t="s">
        <v>18</v>
      </c>
      <c r="B70" s="71" t="s">
        <v>68</v>
      </c>
      <c r="C70" s="74">
        <f>COUNTIF('Sub County Level-STH'!$A:$A,'Y3-No of divdistper county'!$A70)</f>
        <v>2</v>
      </c>
      <c r="D70" s="71">
        <f>COUNTIF('STH - Divisional Level Data'!$A:$A,'Y3-No of divdistper county'!$A70)</f>
        <v>6</v>
      </c>
      <c r="E70" s="75">
        <f>COUNTIF('STH - Divisional Level Data'!B:B,'Y3-No of divdistper county'!B70)</f>
        <v>3</v>
      </c>
    </row>
    <row r="71" spans="1:5">
      <c r="A71" s="74" t="s">
        <v>18</v>
      </c>
      <c r="B71" s="71" t="s">
        <v>69</v>
      </c>
      <c r="C71" s="74">
        <f>COUNTIF('Sub County Level-STH'!$A:$A,'Y3-No of divdistper county'!$A71)</f>
        <v>2</v>
      </c>
      <c r="D71" s="71">
        <f>COUNTIF('STH - Divisional Level Data'!$A:$A,'Y3-No of divdistper county'!$A71)</f>
        <v>6</v>
      </c>
      <c r="E71" s="75">
        <f>COUNTIF('STH - Divisional Level Data'!B:B,'Y3-No of divdistper county'!B71)</f>
        <v>3</v>
      </c>
    </row>
    <row r="72" spans="1:5">
      <c r="A72" s="74" t="s">
        <v>1</v>
      </c>
      <c r="B72" s="71" t="s">
        <v>23</v>
      </c>
      <c r="C72" s="74">
        <f>COUNTIF('Sub County Level-STH'!$A:$A,'Y3-No of divdistper county'!$A72)</f>
        <v>7</v>
      </c>
      <c r="D72" s="71">
        <f>COUNTIF('STH - Divisional Level Data'!$A:$A,'Y3-No of divdistper county'!$A72)</f>
        <v>22</v>
      </c>
      <c r="E72" s="75">
        <f>COUNTIF('STH - Divisional Level Data'!B:B,'Y3-No of divdistper county'!B72)</f>
        <v>2</v>
      </c>
    </row>
    <row r="73" spans="1:5">
      <c r="A73" s="74" t="s">
        <v>1</v>
      </c>
      <c r="B73" s="71" t="s">
        <v>64</v>
      </c>
      <c r="C73" s="74">
        <f>COUNTIF('Sub County Level-STH'!$A:$A,'Y3-No of divdistper county'!$A73)</f>
        <v>7</v>
      </c>
      <c r="D73" s="71">
        <f>COUNTIF('STH - Divisional Level Data'!$A:$A,'Y3-No of divdistper county'!$A73)</f>
        <v>22</v>
      </c>
      <c r="E73" s="75">
        <f>COUNTIF('STH - Divisional Level Data'!B:B,'Y3-No of divdistper county'!B73)</f>
        <v>3</v>
      </c>
    </row>
    <row r="74" spans="1:5">
      <c r="A74" s="74" t="s">
        <v>1</v>
      </c>
      <c r="B74" s="71" t="s">
        <v>65</v>
      </c>
      <c r="C74" s="74">
        <f>COUNTIF('Sub County Level-STH'!$A:$A,'Y3-No of divdistper county'!$A74)</f>
        <v>7</v>
      </c>
      <c r="D74" s="71">
        <f>COUNTIF('STH - Divisional Level Data'!$A:$A,'Y3-No of divdistper county'!$A74)</f>
        <v>22</v>
      </c>
      <c r="E74" s="75">
        <f>COUNTIF('STH - Divisional Level Data'!B:B,'Y3-No of divdistper county'!B74)</f>
        <v>5</v>
      </c>
    </row>
    <row r="75" spans="1:5">
      <c r="A75" s="74" t="s">
        <v>1</v>
      </c>
      <c r="B75" s="71" t="s">
        <v>1</v>
      </c>
      <c r="C75" s="74">
        <f>COUNTIF('Sub County Level-STH'!$A:$A,'Y3-No of divdistper county'!$A75)</f>
        <v>7</v>
      </c>
      <c r="D75" s="71">
        <f>COUNTIF('STH - Divisional Level Data'!$A:$A,'Y3-No of divdistper county'!$A75)</f>
        <v>22</v>
      </c>
      <c r="E75" s="75">
        <f>COUNTIF('STH - Divisional Level Data'!B:B,'Y3-No of divdistper county'!B75)</f>
        <v>3</v>
      </c>
    </row>
    <row r="76" spans="1:5">
      <c r="A76" s="74" t="s">
        <v>1</v>
      </c>
      <c r="B76" s="71" t="s">
        <v>98</v>
      </c>
      <c r="C76" s="74">
        <f>COUNTIF('Sub County Level-STH'!$A:$A,'Y3-No of divdistper county'!$A76)</f>
        <v>7</v>
      </c>
      <c r="D76" s="71">
        <f>COUNTIF('STH - Divisional Level Data'!$A:$A,'Y3-No of divdistper county'!$A76)</f>
        <v>22</v>
      </c>
      <c r="E76" s="75">
        <f>COUNTIF('STH - Divisional Level Data'!B:B,'Y3-No of divdistper county'!B76)</f>
        <v>5</v>
      </c>
    </row>
    <row r="77" spans="1:5">
      <c r="A77" s="74" t="s">
        <v>1</v>
      </c>
      <c r="B77" s="71" t="s">
        <v>103</v>
      </c>
      <c r="C77" s="74">
        <f>COUNTIF('Sub County Level-STH'!$A:$A,'Y3-No of divdistper county'!$A77)</f>
        <v>7</v>
      </c>
      <c r="D77" s="71">
        <f>COUNTIF('STH - Divisional Level Data'!$A:$A,'Y3-No of divdistper county'!$A77)</f>
        <v>22</v>
      </c>
      <c r="E77" s="75">
        <f>COUNTIF('STH - Divisional Level Data'!B:B,'Y3-No of divdistper county'!B77)</f>
        <v>2</v>
      </c>
    </row>
    <row r="78" spans="1:5">
      <c r="A78" s="74" t="s">
        <v>1</v>
      </c>
      <c r="B78" s="71" t="s">
        <v>122</v>
      </c>
      <c r="C78" s="74">
        <f>COUNTIF('Sub County Level-STH'!$A:$A,'Y3-No of divdistper county'!$A78)</f>
        <v>7</v>
      </c>
      <c r="D78" s="71">
        <f>COUNTIF('STH - Divisional Level Data'!$A:$A,'Y3-No of divdistper county'!$A78)</f>
        <v>22</v>
      </c>
      <c r="E78" s="75">
        <f>COUNTIF('STH - Divisional Level Data'!B:B,'Y3-No of divdistper county'!B78)</f>
        <v>2</v>
      </c>
    </row>
    <row r="79" spans="1:5">
      <c r="A79" s="74" t="s">
        <v>11</v>
      </c>
      <c r="B79" s="71" t="s">
        <v>37</v>
      </c>
      <c r="C79" s="74">
        <f>COUNTIF('Sub County Level-STH'!$A:$A,'Y3-No of divdistper county'!$A79)</f>
        <v>4</v>
      </c>
      <c r="D79" s="71">
        <f>COUNTIF('STH - Divisional Level Data'!$A:$A,'Y3-No of divdistper county'!$A79)</f>
        <v>8</v>
      </c>
      <c r="E79" s="75">
        <f>COUNTIF('STH - Divisional Level Data'!B:B,'Y3-No of divdistper county'!B79)</f>
        <v>2</v>
      </c>
    </row>
    <row r="80" spans="1:5">
      <c r="A80" s="74" t="s">
        <v>11</v>
      </c>
      <c r="B80" s="71" t="s">
        <v>56</v>
      </c>
      <c r="C80" s="74">
        <f>COUNTIF('Sub County Level-STH'!$A:$A,'Y3-No of divdistper county'!$A80)</f>
        <v>4</v>
      </c>
      <c r="D80" s="71">
        <f>COUNTIF('STH - Divisional Level Data'!$A:$A,'Y3-No of divdistper county'!$A80)</f>
        <v>8</v>
      </c>
      <c r="E80" s="75">
        <f>COUNTIF('STH - Divisional Level Data'!B:B,'Y3-No of divdistper county'!B80)</f>
        <v>2</v>
      </c>
    </row>
    <row r="81" spans="1:5">
      <c r="A81" s="74" t="s">
        <v>11</v>
      </c>
      <c r="B81" s="71" t="s">
        <v>70</v>
      </c>
      <c r="C81" s="74">
        <f>COUNTIF('Sub County Level-STH'!$A:$A,'Y3-No of divdistper county'!$A81)</f>
        <v>4</v>
      </c>
      <c r="D81" s="71">
        <f>COUNTIF('STH - Divisional Level Data'!$A:$A,'Y3-No of divdistper county'!$A81)</f>
        <v>8</v>
      </c>
      <c r="E81" s="75">
        <f>COUNTIF('STH - Divisional Level Data'!B:B,'Y3-No of divdistper county'!B81)</f>
        <v>2</v>
      </c>
    </row>
    <row r="82" spans="1:5">
      <c r="A82" s="74" t="s">
        <v>11</v>
      </c>
      <c r="B82" s="71" t="s">
        <v>87</v>
      </c>
      <c r="C82" s="74">
        <f>COUNTIF('Sub County Level-STH'!$A:$A,'Y3-No of divdistper county'!$A82)</f>
        <v>4</v>
      </c>
      <c r="D82" s="71">
        <f>COUNTIF('STH - Divisional Level Data'!$A:$A,'Y3-No of divdistper county'!$A82)</f>
        <v>8</v>
      </c>
      <c r="E82" s="75">
        <f>COUNTIF('STH - Divisional Level Data'!B:B,'Y3-No of divdistper county'!B82)</f>
        <v>2</v>
      </c>
    </row>
    <row r="83" spans="1:5">
      <c r="A83" s="74" t="s">
        <v>20</v>
      </c>
      <c r="B83" s="71" t="s">
        <v>90</v>
      </c>
      <c r="C83" s="74">
        <f>COUNTIF('Sub County Level-STH'!$A:$A,'Y3-No of divdistper county'!$A83)</f>
        <v>3</v>
      </c>
      <c r="D83" s="71">
        <f>COUNTIF('STH - Divisional Level Data'!$A:$A,'Y3-No of divdistper county'!$A83)</f>
        <v>9</v>
      </c>
      <c r="E83" s="75">
        <f>COUNTIF('STH - Divisional Level Data'!B:B,'Y3-No of divdistper county'!B83)</f>
        <v>2</v>
      </c>
    </row>
    <row r="84" spans="1:5">
      <c r="A84" s="74" t="s">
        <v>20</v>
      </c>
      <c r="B84" s="71" t="s">
        <v>91</v>
      </c>
      <c r="C84" s="74">
        <f>COUNTIF('Sub County Level-STH'!$A:$A,'Y3-No of divdistper county'!$A84)</f>
        <v>3</v>
      </c>
      <c r="D84" s="71">
        <f>COUNTIF('STH - Divisional Level Data'!$A:$A,'Y3-No of divdistper county'!$A84)</f>
        <v>9</v>
      </c>
      <c r="E84" s="75">
        <f>COUNTIF('STH - Divisional Level Data'!B:B,'Y3-No of divdistper county'!B84)</f>
        <v>3</v>
      </c>
    </row>
    <row r="85" spans="1:5">
      <c r="A85" s="74" t="s">
        <v>20</v>
      </c>
      <c r="B85" s="71" t="s">
        <v>113</v>
      </c>
      <c r="C85" s="74">
        <f>COUNTIF('Sub County Level-STH'!$A:$A,'Y3-No of divdistper county'!$A85)</f>
        <v>3</v>
      </c>
      <c r="D85" s="71">
        <f>COUNTIF('STH - Divisional Level Data'!$A:$A,'Y3-No of divdistper county'!$A85)</f>
        <v>9</v>
      </c>
      <c r="E85" s="75">
        <f>COUNTIF('STH - Divisional Level Data'!B:B,'Y3-No of divdistper county'!B85)</f>
        <v>4</v>
      </c>
    </row>
    <row r="86" spans="1:5">
      <c r="A86" s="74" t="s">
        <v>21</v>
      </c>
      <c r="B86" s="71" t="s">
        <v>114</v>
      </c>
      <c r="C86" s="74">
        <f>COUNTIF('Sub County Level-STH'!$A:$A,'Y3-No of divdistper county'!$A86)</f>
        <v>2</v>
      </c>
      <c r="D86" s="71">
        <f>COUNTIF('STH - Divisional Level Data'!$A:$A,'Y3-No of divdistper county'!$A86)</f>
        <v>6</v>
      </c>
      <c r="E86" s="75">
        <f>COUNTIF('STH - Divisional Level Data'!B:B,'Y3-No of divdistper county'!B86)</f>
        <v>2</v>
      </c>
    </row>
    <row r="87" spans="1:5">
      <c r="A87" s="74" t="s">
        <v>21</v>
      </c>
      <c r="B87" s="71" t="s">
        <v>115</v>
      </c>
      <c r="C87" s="74">
        <f>COUNTIF('Sub County Level-STH'!$A:$A,'Y3-No of divdistper county'!$A87)</f>
        <v>2</v>
      </c>
      <c r="D87" s="71">
        <f>COUNTIF('STH - Divisional Level Data'!$A:$A,'Y3-No of divdistper county'!$A87)</f>
        <v>6</v>
      </c>
      <c r="E87" s="75">
        <f>COUNTIF('STH - Divisional Level Data'!B:B,'Y3-No of divdistper county'!B87)</f>
        <v>4</v>
      </c>
    </row>
    <row r="88" spans="1:5">
      <c r="A88" s="74" t="s">
        <v>6</v>
      </c>
      <c r="B88" s="71" t="s">
        <v>26</v>
      </c>
      <c r="C88" s="74">
        <f>COUNTIF('Sub County Level-STH'!$A:$A,'Y3-No of divdistper county'!$A88)</f>
        <v>5</v>
      </c>
      <c r="D88" s="71">
        <f>COUNTIF('STH - Divisional Level Data'!$A:$A,'Y3-No of divdistper county'!$A88)</f>
        <v>14</v>
      </c>
      <c r="E88" s="75">
        <f>COUNTIF('STH - Divisional Level Data'!B:B,'Y3-No of divdistper county'!B88)</f>
        <v>3</v>
      </c>
    </row>
    <row r="89" spans="1:5">
      <c r="A89" s="74" t="s">
        <v>6</v>
      </c>
      <c r="B89" s="71" t="s">
        <v>76</v>
      </c>
      <c r="C89" s="74">
        <f>COUNTIF('Sub County Level-STH'!$A:$A,'Y3-No of divdistper county'!$A89)</f>
        <v>5</v>
      </c>
      <c r="D89" s="71">
        <f>COUNTIF('STH - Divisional Level Data'!$A:$A,'Y3-No of divdistper county'!$A89)</f>
        <v>14</v>
      </c>
      <c r="E89" s="75">
        <f>COUNTIF('STH - Divisional Level Data'!B:B,'Y3-No of divdistper county'!B89)</f>
        <v>3</v>
      </c>
    </row>
    <row r="90" spans="1:5">
      <c r="A90" s="74" t="s">
        <v>6</v>
      </c>
      <c r="B90" s="71" t="s">
        <v>78</v>
      </c>
      <c r="C90" s="74">
        <f>COUNTIF('Sub County Level-STH'!$A:$A,'Y3-No of divdistper county'!$A90)</f>
        <v>5</v>
      </c>
      <c r="D90" s="71">
        <f>COUNTIF('STH - Divisional Level Data'!$A:$A,'Y3-No of divdistper county'!$A90)</f>
        <v>14</v>
      </c>
      <c r="E90" s="75">
        <f>COUNTIF('STH - Divisional Level Data'!B:B,'Y3-No of divdistper county'!B90)</f>
        <v>3</v>
      </c>
    </row>
    <row r="91" spans="1:5">
      <c r="A91" s="74" t="s">
        <v>6</v>
      </c>
      <c r="B91" s="71" t="s">
        <v>95</v>
      </c>
      <c r="C91" s="74">
        <f>COUNTIF('Sub County Level-STH'!$A:$A,'Y3-No of divdistper county'!$A91)</f>
        <v>5</v>
      </c>
      <c r="D91" s="71">
        <f>COUNTIF('STH - Divisional Level Data'!$A:$A,'Y3-No of divdistper county'!$A91)</f>
        <v>14</v>
      </c>
      <c r="E91" s="75">
        <f>COUNTIF('STH - Divisional Level Data'!B:B,'Y3-No of divdistper county'!B91)</f>
        <v>3</v>
      </c>
    </row>
    <row r="92" spans="1:5">
      <c r="A92" s="74" t="s">
        <v>6</v>
      </c>
      <c r="B92" s="71" t="s">
        <v>96</v>
      </c>
      <c r="C92" s="74">
        <f>COUNTIF('Sub County Level-STH'!$A:$A,'Y3-No of divdistper county'!$A92)</f>
        <v>5</v>
      </c>
      <c r="D92" s="71">
        <f>COUNTIF('STH - Divisional Level Data'!$A:$A,'Y3-No of divdistper county'!$A92)</f>
        <v>14</v>
      </c>
      <c r="E92" s="75">
        <f>COUNTIF('STH - Divisional Level Data'!B:B,'Y3-No of divdistper county'!B92)</f>
        <v>2</v>
      </c>
    </row>
    <row r="93" spans="1:5">
      <c r="A93" s="74" t="s">
        <v>5</v>
      </c>
      <c r="B93" s="71" t="s">
        <v>25</v>
      </c>
      <c r="C93" s="74">
        <f>COUNTIF('Sub County Level-STH'!$A:$A,'Y3-No of divdistper county'!$A93)</f>
        <v>6</v>
      </c>
      <c r="D93" s="71">
        <f>COUNTIF('STH - Divisional Level Data'!$A:$A,'Y3-No of divdistper county'!$A93)</f>
        <v>14</v>
      </c>
      <c r="E93" s="75">
        <f>COUNTIF('STH - Divisional Level Data'!B:B,'Y3-No of divdistper county'!B93)</f>
        <v>3</v>
      </c>
    </row>
    <row r="94" spans="1:5">
      <c r="A94" s="74" t="s">
        <v>5</v>
      </c>
      <c r="B94" s="71" t="s">
        <v>42</v>
      </c>
      <c r="C94" s="74">
        <f>COUNTIF('Sub County Level-STH'!$A:$A,'Y3-No of divdistper county'!$A94)</f>
        <v>6</v>
      </c>
      <c r="D94" s="71">
        <f>COUNTIF('STH - Divisional Level Data'!$A:$A,'Y3-No of divdistper county'!$A94)</f>
        <v>14</v>
      </c>
      <c r="E94" s="75">
        <f>COUNTIF('STH - Divisional Level Data'!B:B,'Y3-No of divdistper county'!B94)</f>
        <v>2</v>
      </c>
    </row>
    <row r="95" spans="1:5">
      <c r="A95" s="74" t="s">
        <v>5</v>
      </c>
      <c r="B95" s="71" t="s">
        <v>102</v>
      </c>
      <c r="C95" s="74">
        <f>COUNTIF('Sub County Level-STH'!$A:$A,'Y3-No of divdistper county'!$A95)</f>
        <v>6</v>
      </c>
      <c r="D95" s="71">
        <f>COUNTIF('STH - Divisional Level Data'!$A:$A,'Y3-No of divdistper county'!$A95)</f>
        <v>14</v>
      </c>
      <c r="E95" s="75">
        <f>COUNTIF('STH - Divisional Level Data'!B:B,'Y3-No of divdistper county'!B95)</f>
        <v>2</v>
      </c>
    </row>
    <row r="96" spans="1:5">
      <c r="A96" s="74" t="s">
        <v>5</v>
      </c>
      <c r="B96" s="71" t="s">
        <v>5</v>
      </c>
      <c r="C96" s="74">
        <f>COUNTIF('Sub County Level-STH'!$A:$A,'Y3-No of divdistper county'!$A96)</f>
        <v>6</v>
      </c>
      <c r="D96" s="71">
        <f>COUNTIF('STH - Divisional Level Data'!$A:$A,'Y3-No of divdistper county'!$A96)</f>
        <v>14</v>
      </c>
      <c r="E96" s="75">
        <f>COUNTIF('STH - Divisional Level Data'!B:B,'Y3-No of divdistper county'!B96)</f>
        <v>3</v>
      </c>
    </row>
    <row r="97" spans="1:5">
      <c r="A97" s="74" t="s">
        <v>5</v>
      </c>
      <c r="B97" s="71" t="s">
        <v>118</v>
      </c>
      <c r="C97" s="74">
        <f>COUNTIF('Sub County Level-STH'!$A:$A,'Y3-No of divdistper county'!$A97)</f>
        <v>6</v>
      </c>
      <c r="D97" s="71">
        <f>COUNTIF('STH - Divisional Level Data'!$A:$A,'Y3-No of divdistper county'!$A97)</f>
        <v>14</v>
      </c>
      <c r="E97" s="75">
        <f>COUNTIF('STH - Divisional Level Data'!B:B,'Y3-No of divdistper county'!B97)</f>
        <v>2</v>
      </c>
    </row>
    <row r="98" spans="1:5">
      <c r="A98" s="74" t="s">
        <v>5</v>
      </c>
      <c r="B98" s="71" t="s">
        <v>119</v>
      </c>
      <c r="C98" s="74">
        <f>COUNTIF('Sub County Level-STH'!$A:$A,'Y3-No of divdistper county'!$A98)</f>
        <v>6</v>
      </c>
      <c r="D98" s="71">
        <f>COUNTIF('STH - Divisional Level Data'!$A:$A,'Y3-No of divdistper county'!$A98)</f>
        <v>14</v>
      </c>
      <c r="E98" s="75">
        <f>COUNTIF('STH - Divisional Level Data'!B:B,'Y3-No of divdistper county'!B98)</f>
        <v>2</v>
      </c>
    </row>
    <row r="99" spans="1:5">
      <c r="A99" s="74" t="s">
        <v>19</v>
      </c>
      <c r="B99" s="71" t="s">
        <v>88</v>
      </c>
      <c r="C99" s="74">
        <f>COUNTIF('Sub County Level-STH'!$A:$A,'Y3-No of divdistper county'!$A99)</f>
        <v>4</v>
      </c>
      <c r="D99" s="71">
        <f>COUNTIF('STH - Divisional Level Data'!$A:$A,'Y3-No of divdistper county'!$A99)</f>
        <v>9</v>
      </c>
      <c r="E99" s="75">
        <f>COUNTIF('STH - Divisional Level Data'!B:B,'Y3-No of divdistper county'!B99)</f>
        <v>2</v>
      </c>
    </row>
    <row r="100" spans="1:5">
      <c r="A100" s="74" t="s">
        <v>19</v>
      </c>
      <c r="B100" s="71" t="s">
        <v>121</v>
      </c>
      <c r="C100" s="74">
        <f>COUNTIF('Sub County Level-STH'!$A:$A,'Y3-No of divdistper county'!$A100)</f>
        <v>4</v>
      </c>
      <c r="D100" s="71">
        <f>COUNTIF('STH - Divisional Level Data'!$A:$A,'Y3-No of divdistper county'!$A100)</f>
        <v>9</v>
      </c>
      <c r="E100" s="75">
        <f>COUNTIF('STH - Divisional Level Data'!B:B,'Y3-No of divdistper county'!B100)</f>
        <v>3</v>
      </c>
    </row>
    <row r="101" spans="1:5">
      <c r="A101" s="74" t="s">
        <v>19</v>
      </c>
      <c r="B101" s="71" t="s">
        <v>110</v>
      </c>
      <c r="C101" s="74">
        <f>COUNTIF('Sub County Level-STH'!$A:$A,'Y3-No of divdistper county'!$A101)</f>
        <v>4</v>
      </c>
      <c r="D101" s="71">
        <f>COUNTIF('STH - Divisional Level Data'!$A:$A,'Y3-No of divdistper county'!$A101)</f>
        <v>9</v>
      </c>
      <c r="E101" s="75">
        <f>COUNTIF('STH - Divisional Level Data'!B:B,'Y3-No of divdistper county'!B101)</f>
        <v>1</v>
      </c>
    </row>
    <row r="102" spans="1:5">
      <c r="A102" s="74" t="s">
        <v>19</v>
      </c>
      <c r="B102" s="71" t="s">
        <v>120</v>
      </c>
      <c r="C102" s="74">
        <f>COUNTIF('Sub County Level-STH'!$A:$A,'Y3-No of divdistper county'!$A102)</f>
        <v>4</v>
      </c>
      <c r="D102" s="71">
        <f>COUNTIF('STH - Divisional Level Data'!$A:$A,'Y3-No of divdistper county'!$A102)</f>
        <v>9</v>
      </c>
      <c r="E102" s="75">
        <f>COUNTIF('STH - Divisional Level Data'!B:B,'Y3-No of divdistper county'!B102)</f>
        <v>3</v>
      </c>
    </row>
    <row r="103" spans="1:5">
      <c r="A103" s="74" t="s">
        <v>9</v>
      </c>
      <c r="B103" s="71" t="s">
        <v>109</v>
      </c>
      <c r="C103" s="74">
        <f>COUNTIF('Sub County Level-STH'!$A:$A,'Y3-No of divdistper county'!$A103)</f>
        <v>3</v>
      </c>
      <c r="D103" s="71">
        <f>COUNTIF('STH - Divisional Level Data'!$A:$A,'Y3-No of divdistper county'!$A103)</f>
        <v>8</v>
      </c>
      <c r="E103" s="75">
        <f>COUNTIF('STH - Divisional Level Data'!B:B,'Y3-No of divdistper county'!B103)</f>
        <v>3</v>
      </c>
    </row>
    <row r="104" spans="1:5">
      <c r="A104" s="74" t="s">
        <v>9</v>
      </c>
      <c r="B104" s="71" t="s">
        <v>34</v>
      </c>
      <c r="C104" s="74">
        <f>COUNTIF('Sub County Level-STH'!$A:$A,'Y3-No of divdistper county'!$A104)</f>
        <v>3</v>
      </c>
      <c r="D104" s="71">
        <f>COUNTIF('STH - Divisional Level Data'!$A:$A,'Y3-No of divdistper county'!$A104)</f>
        <v>8</v>
      </c>
      <c r="E104" s="75">
        <f>COUNTIF('STH - Divisional Level Data'!B:B,'Y3-No of divdistper county'!B104)</f>
        <v>3</v>
      </c>
    </row>
    <row r="105" spans="1:5">
      <c r="A105" s="74" t="s">
        <v>9</v>
      </c>
      <c r="B105" s="71" t="s">
        <v>9</v>
      </c>
      <c r="C105" s="74">
        <f>COUNTIF('Sub County Level-STH'!$A:$A,'Y3-No of divdistper county'!$A105)</f>
        <v>3</v>
      </c>
      <c r="D105" s="71">
        <f>COUNTIF('STH - Divisional Level Data'!$A:$A,'Y3-No of divdistper county'!$A105)</f>
        <v>8</v>
      </c>
      <c r="E105" s="75">
        <f>COUNTIF('STH - Divisional Level Data'!B:B,'Y3-No of divdistper county'!B105)</f>
        <v>2</v>
      </c>
    </row>
    <row r="106" spans="1:5">
      <c r="A106" s="74" t="s">
        <v>17</v>
      </c>
      <c r="B106" s="71" t="s">
        <v>67</v>
      </c>
      <c r="C106" s="74">
        <f>COUNTIF('Sub County Level-STH'!$A:$A,'Y3-No of divdistper county'!$A106)</f>
        <v>3</v>
      </c>
      <c r="D106" s="71">
        <f>COUNTIF('STH - Divisional Level Data'!$A:$A,'Y3-No of divdistper county'!$A106)</f>
        <v>8</v>
      </c>
      <c r="E106" s="75">
        <f>COUNTIF('STH - Divisional Level Data'!B:B,'Y3-No of divdistper county'!B106)</f>
        <v>2</v>
      </c>
    </row>
    <row r="107" spans="1:5">
      <c r="A107" s="74" t="s">
        <v>17</v>
      </c>
      <c r="B107" s="71" t="s">
        <v>116</v>
      </c>
      <c r="C107" s="74">
        <f>COUNTIF('Sub County Level-STH'!$A:$A,'Y3-No of divdistper county'!$A107)</f>
        <v>3</v>
      </c>
      <c r="D107" s="71">
        <f>COUNTIF('STH - Divisional Level Data'!$A:$A,'Y3-No of divdistper county'!$A107)</f>
        <v>8</v>
      </c>
      <c r="E107" s="75">
        <f>COUNTIF('STH - Divisional Level Data'!B:B,'Y3-No of divdistper county'!B107)</f>
        <v>2</v>
      </c>
    </row>
    <row r="108" spans="1:5">
      <c r="A108" s="74" t="s">
        <v>17</v>
      </c>
      <c r="B108" s="71" t="s">
        <v>117</v>
      </c>
      <c r="C108" s="74">
        <f>COUNTIF('Sub County Level-STH'!$A:$A,'Y3-No of divdistper county'!$A108)</f>
        <v>3</v>
      </c>
      <c r="D108" s="71">
        <f>COUNTIF('STH - Divisional Level Data'!$A:$A,'Y3-No of divdistper county'!$A108)</f>
        <v>8</v>
      </c>
      <c r="E108" s="75">
        <f>COUNTIF('STH - Divisional Level Data'!B:B,'Y3-No of divdistper county'!B108)</f>
        <v>4</v>
      </c>
    </row>
    <row r="109" spans="1:5">
      <c r="A109" s="74" t="s">
        <v>12</v>
      </c>
      <c r="B109" s="71" t="s">
        <v>40</v>
      </c>
      <c r="C109" s="74">
        <f>COUNTIF('Sub County Level-STH'!$A:$A,'Y3-No of divdistper county'!$A109)</f>
        <v>4</v>
      </c>
      <c r="D109" s="71">
        <f>COUNTIF('STH - Divisional Level Data'!$A:$A,'Y3-No of divdistper county'!$A109)</f>
        <v>10</v>
      </c>
      <c r="E109" s="75">
        <f>COUNTIF('STH - Divisional Level Data'!B:B,'Y3-No of divdistper county'!B109)</f>
        <v>2</v>
      </c>
    </row>
    <row r="110" spans="1:5">
      <c r="A110" s="74" t="s">
        <v>12</v>
      </c>
      <c r="B110" s="71" t="s">
        <v>45</v>
      </c>
      <c r="C110" s="74">
        <f>COUNTIF('Sub County Level-STH'!$A:$A,'Y3-No of divdistper county'!$A110)</f>
        <v>4</v>
      </c>
      <c r="D110" s="71">
        <f>COUNTIF('STH - Divisional Level Data'!$A:$A,'Y3-No of divdistper county'!$A110)</f>
        <v>10</v>
      </c>
      <c r="E110" s="75">
        <f>COUNTIF('STH - Divisional Level Data'!B:B,'Y3-No of divdistper county'!B110)</f>
        <v>4</v>
      </c>
    </row>
    <row r="111" spans="1:5">
      <c r="A111" s="74" t="s">
        <v>12</v>
      </c>
      <c r="B111" s="71" t="s">
        <v>104</v>
      </c>
      <c r="C111" s="74">
        <f>COUNTIF('Sub County Level-STH'!$A:$A,'Y3-No of divdistper county'!$A111)</f>
        <v>4</v>
      </c>
      <c r="D111" s="71">
        <f>COUNTIF('STH - Divisional Level Data'!$A:$A,'Y3-No of divdistper county'!$A111)</f>
        <v>10</v>
      </c>
      <c r="E111" s="75">
        <f>COUNTIF('STH - Divisional Level Data'!B:B,'Y3-No of divdistper county'!B111)</f>
        <v>2</v>
      </c>
    </row>
    <row r="112" spans="1:5" ht="15" thickBot="1">
      <c r="A112" s="87" t="s">
        <v>12</v>
      </c>
      <c r="B112" s="88" t="s">
        <v>12</v>
      </c>
      <c r="C112" s="87">
        <f>COUNTIF('Sub County Level-STH'!$A:$A,'Y3-No of divdistper county'!$A112)</f>
        <v>4</v>
      </c>
      <c r="D112" s="88">
        <f>COUNTIF('STH - Divisional Level Data'!$A:$A,'Y3-No of divdistper county'!$A112)</f>
        <v>10</v>
      </c>
      <c r="E112" s="89">
        <f>COUNTIF('STH - Divisional Level Data'!B:B,'Y3-No of divdistper county'!B112)</f>
        <v>2</v>
      </c>
    </row>
  </sheetData>
  <sortState ref="A2:B112">
    <sortCondition ref="A2:A112"/>
    <sortCondition ref="B2:B112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2"/>
  <sheetViews>
    <sheetView zoomScale="90" zoomScaleNormal="90" zoomScalePageLayoutView="90" workbookViewId="0">
      <pane xSplit="3" ySplit="1" topLeftCell="D251" activePane="bottomRight" state="frozen"/>
      <selection activeCell="J10" sqref="J10"/>
      <selection pane="topRight" activeCell="J10" sqref="J10"/>
      <selection pane="bottomLeft" activeCell="J10" sqref="J10"/>
      <selection pane="bottomRight" sqref="A1:B1048576"/>
    </sheetView>
  </sheetViews>
  <sheetFormatPr baseColWidth="10" defaultColWidth="8.83203125" defaultRowHeight="14" x14ac:dyDescent="0"/>
  <cols>
    <col min="1" max="1" width="11.6640625" bestFit="1" customWidth="1"/>
    <col min="2" max="2" width="26.83203125" bestFit="1" customWidth="1"/>
    <col min="3" max="3" width="19.83203125" bestFit="1" customWidth="1"/>
    <col min="4" max="4" width="11.1640625" style="1" bestFit="1" customWidth="1"/>
    <col min="5" max="6" width="10.5" style="2" customWidth="1"/>
    <col min="7" max="7" width="9.6640625" style="1" bestFit="1" customWidth="1"/>
    <col min="8" max="9" width="8.6640625" style="2" bestFit="1" customWidth="1"/>
    <col min="10" max="10" width="16" style="2" bestFit="1" customWidth="1"/>
    <col min="11" max="11" width="12.83203125" style="2" bestFit="1" customWidth="1"/>
    <col min="12" max="13" width="13" style="2" bestFit="1" customWidth="1"/>
    <col min="14" max="14" width="12.5" style="2" bestFit="1" customWidth="1"/>
    <col min="15" max="15" width="11.5" style="2" bestFit="1" customWidth="1"/>
    <col min="16" max="16" width="10.5" style="2" bestFit="1" customWidth="1"/>
    <col min="17" max="17" width="9.5" style="2" bestFit="1" customWidth="1"/>
    <col min="18" max="18" width="10.5" style="2" bestFit="1" customWidth="1"/>
    <col min="19" max="19" width="9.83203125" style="2" bestFit="1" customWidth="1"/>
    <col min="20" max="20" width="10.33203125" style="2" bestFit="1" customWidth="1"/>
    <col min="21" max="21" width="9.33203125" style="2" bestFit="1" customWidth="1"/>
    <col min="22" max="22" width="13.5" style="2" bestFit="1" customWidth="1"/>
    <col min="23" max="23" width="14.5" style="2" bestFit="1" customWidth="1"/>
    <col min="24" max="24" width="14.83203125" style="2" bestFit="1" customWidth="1"/>
    <col min="25" max="25" width="11.6640625" style="2" bestFit="1" customWidth="1"/>
    <col min="26" max="26" width="18.1640625" style="2" bestFit="1" customWidth="1"/>
    <col min="27" max="27" width="11.5" style="2" bestFit="1" customWidth="1"/>
    <col min="28" max="28" width="12.83203125" style="2" bestFit="1" customWidth="1"/>
    <col min="29" max="29" width="13.83203125" style="2" bestFit="1" customWidth="1"/>
    <col min="30" max="30" width="18.33203125" style="2" bestFit="1" customWidth="1"/>
    <col min="31" max="31" width="4.6640625" bestFit="1" customWidth="1"/>
    <col min="32" max="32" width="8.83203125" style="1"/>
  </cols>
  <sheetData>
    <row r="1" spans="1:30">
      <c r="A1" t="s">
        <v>0</v>
      </c>
      <c r="B1" t="s">
        <v>22</v>
      </c>
      <c r="C1" t="s">
        <v>125</v>
      </c>
      <c r="D1" s="1" t="s">
        <v>352</v>
      </c>
      <c r="E1" t="s">
        <v>353</v>
      </c>
      <c r="F1" t="s">
        <v>354</v>
      </c>
      <c r="G1" s="1" t="s">
        <v>355</v>
      </c>
      <c r="H1" t="s">
        <v>356</v>
      </c>
      <c r="I1" t="s">
        <v>357</v>
      </c>
      <c r="J1" t="s">
        <v>358</v>
      </c>
      <c r="K1" t="s">
        <v>359</v>
      </c>
      <c r="L1" t="s">
        <v>360</v>
      </c>
      <c r="M1" t="s">
        <v>361</v>
      </c>
      <c r="N1" t="s">
        <v>362</v>
      </c>
      <c r="O1" t="s">
        <v>363</v>
      </c>
      <c r="P1" t="s">
        <v>377</v>
      </c>
      <c r="Q1" t="s">
        <v>376</v>
      </c>
      <c r="R1" t="s">
        <v>370</v>
      </c>
      <c r="S1" t="s">
        <v>371</v>
      </c>
      <c r="T1" t="s">
        <v>375</v>
      </c>
      <c r="U1" t="s">
        <v>378</v>
      </c>
      <c r="V1" t="s">
        <v>364</v>
      </c>
      <c r="W1" t="s">
        <v>365</v>
      </c>
      <c r="X1" t="s">
        <v>366</v>
      </c>
      <c r="Y1" t="s">
        <v>367</v>
      </c>
      <c r="Z1" t="s">
        <v>368</v>
      </c>
      <c r="AA1" t="s">
        <v>369</v>
      </c>
      <c r="AB1" t="s">
        <v>372</v>
      </c>
      <c r="AC1" t="s">
        <v>373</v>
      </c>
      <c r="AD1" t="s">
        <v>374</v>
      </c>
    </row>
    <row r="2" spans="1:30">
      <c r="A2" t="s">
        <v>1</v>
      </c>
      <c r="B2" t="s">
        <v>23</v>
      </c>
      <c r="C2" t="s">
        <v>23</v>
      </c>
      <c r="D2" s="1">
        <v>0.81945449113845825</v>
      </c>
      <c r="E2">
        <v>24940</v>
      </c>
      <c r="F2">
        <v>30435</v>
      </c>
      <c r="G2" s="1">
        <v>1.1081081628799438</v>
      </c>
      <c r="H2">
        <v>82</v>
      </c>
      <c r="I2">
        <v>74</v>
      </c>
      <c r="J2">
        <v>23210</v>
      </c>
      <c r="K2">
        <v>1730</v>
      </c>
      <c r="L2">
        <v>6874</v>
      </c>
      <c r="M2">
        <v>18066</v>
      </c>
      <c r="N2">
        <v>12644</v>
      </c>
      <c r="O2">
        <v>12296</v>
      </c>
      <c r="P2">
        <v>5980</v>
      </c>
      <c r="Q2">
        <v>17230</v>
      </c>
      <c r="R2">
        <v>18835</v>
      </c>
      <c r="S2">
        <v>21102</v>
      </c>
      <c r="T2">
        <v>6072</v>
      </c>
      <c r="U2">
        <v>2737</v>
      </c>
      <c r="V2">
        <v>3533</v>
      </c>
      <c r="W2">
        <v>3341</v>
      </c>
      <c r="X2">
        <v>9111</v>
      </c>
      <c r="Y2">
        <v>8955</v>
      </c>
      <c r="Z2">
        <v>894</v>
      </c>
      <c r="AA2">
        <v>836</v>
      </c>
      <c r="AB2">
        <v>5069</v>
      </c>
      <c r="AC2">
        <v>8</v>
      </c>
      <c r="AD2">
        <v>1003</v>
      </c>
    </row>
    <row r="3" spans="1:30">
      <c r="A3" t="s">
        <v>1</v>
      </c>
      <c r="B3" t="s">
        <v>23</v>
      </c>
      <c r="C3" t="s">
        <v>126</v>
      </c>
      <c r="D3" s="1">
        <v>0.87829816341400146</v>
      </c>
      <c r="E3">
        <v>18822</v>
      </c>
      <c r="F3">
        <v>21430</v>
      </c>
      <c r="G3" s="1">
        <v>1.0166666507720947</v>
      </c>
      <c r="H3">
        <v>61</v>
      </c>
      <c r="I3">
        <v>60</v>
      </c>
      <c r="J3">
        <v>17649</v>
      </c>
      <c r="K3">
        <v>1173</v>
      </c>
      <c r="L3">
        <v>5542</v>
      </c>
      <c r="M3">
        <v>13280</v>
      </c>
      <c r="N3">
        <v>9517</v>
      </c>
      <c r="O3">
        <v>9305</v>
      </c>
      <c r="P3">
        <v>4855</v>
      </c>
      <c r="Q3">
        <v>12794</v>
      </c>
      <c r="R3">
        <v>13984</v>
      </c>
      <c r="S3">
        <v>14242</v>
      </c>
      <c r="T3">
        <v>4892</v>
      </c>
      <c r="U3">
        <v>1589</v>
      </c>
      <c r="V3">
        <v>2792</v>
      </c>
      <c r="W3">
        <v>2750</v>
      </c>
      <c r="X3">
        <v>6725</v>
      </c>
      <c r="Y3">
        <v>6555</v>
      </c>
      <c r="Z3">
        <v>558</v>
      </c>
      <c r="AA3">
        <v>615</v>
      </c>
      <c r="AB3">
        <v>4812</v>
      </c>
      <c r="AC3">
        <v>1</v>
      </c>
      <c r="AD3">
        <v>80</v>
      </c>
    </row>
    <row r="4" spans="1:30">
      <c r="A4" t="s">
        <v>2</v>
      </c>
      <c r="B4" t="s">
        <v>2</v>
      </c>
      <c r="C4" t="s">
        <v>127</v>
      </c>
      <c r="D4" s="1">
        <v>0.71974050998687744</v>
      </c>
      <c r="E4">
        <v>38291</v>
      </c>
      <c r="F4">
        <v>53201</v>
      </c>
      <c r="G4" s="1">
        <v>0.87804877758026123</v>
      </c>
      <c r="H4">
        <v>72</v>
      </c>
      <c r="I4">
        <v>82</v>
      </c>
      <c r="J4">
        <v>35947</v>
      </c>
      <c r="K4">
        <v>2344</v>
      </c>
      <c r="L4">
        <v>9806</v>
      </c>
      <c r="M4">
        <v>28485</v>
      </c>
      <c r="N4">
        <v>19108</v>
      </c>
      <c r="O4">
        <v>19183</v>
      </c>
      <c r="P4">
        <v>8843</v>
      </c>
      <c r="Q4">
        <v>27104</v>
      </c>
      <c r="R4">
        <v>30314</v>
      </c>
      <c r="S4">
        <v>30876</v>
      </c>
      <c r="T4">
        <v>16625</v>
      </c>
      <c r="U4">
        <v>4058</v>
      </c>
      <c r="V4">
        <v>4956</v>
      </c>
      <c r="W4">
        <v>4850</v>
      </c>
      <c r="X4">
        <v>14152</v>
      </c>
      <c r="Y4">
        <v>14333</v>
      </c>
      <c r="Z4">
        <v>1133</v>
      </c>
      <c r="AA4">
        <v>1211</v>
      </c>
      <c r="AB4">
        <v>5718</v>
      </c>
      <c r="AC4">
        <v>220</v>
      </c>
      <c r="AD4">
        <v>10907</v>
      </c>
    </row>
    <row r="5" spans="1:30">
      <c r="A5" t="s">
        <v>2</v>
      </c>
      <c r="B5" t="s">
        <v>2</v>
      </c>
      <c r="C5" t="s">
        <v>128</v>
      </c>
      <c r="D5" s="1">
        <v>0.75754815340042114</v>
      </c>
      <c r="E5">
        <v>19125</v>
      </c>
      <c r="F5">
        <v>25246</v>
      </c>
      <c r="G5" s="1">
        <v>1</v>
      </c>
      <c r="H5">
        <v>37</v>
      </c>
      <c r="I5">
        <v>37</v>
      </c>
      <c r="J5">
        <v>17834</v>
      </c>
      <c r="K5">
        <v>1291</v>
      </c>
      <c r="L5">
        <v>4936</v>
      </c>
      <c r="M5">
        <v>14189</v>
      </c>
      <c r="N5">
        <v>9468</v>
      </c>
      <c r="O5">
        <v>9657</v>
      </c>
      <c r="P5">
        <v>4170</v>
      </c>
      <c r="Q5">
        <v>13664</v>
      </c>
      <c r="R5">
        <v>15911</v>
      </c>
      <c r="S5">
        <v>17120</v>
      </c>
      <c r="T5">
        <v>5421</v>
      </c>
      <c r="U5">
        <v>1160</v>
      </c>
      <c r="V5">
        <v>2508</v>
      </c>
      <c r="W5">
        <v>2428</v>
      </c>
      <c r="X5">
        <v>6960</v>
      </c>
      <c r="Y5">
        <v>7229</v>
      </c>
      <c r="Z5">
        <v>618</v>
      </c>
      <c r="AA5">
        <v>673</v>
      </c>
      <c r="AB5">
        <v>3961</v>
      </c>
      <c r="AC5">
        <v>18</v>
      </c>
      <c r="AD5">
        <v>1460</v>
      </c>
    </row>
    <row r="6" spans="1:30">
      <c r="A6" t="s">
        <v>2</v>
      </c>
      <c r="B6" t="s">
        <v>2</v>
      </c>
      <c r="C6" t="s">
        <v>129</v>
      </c>
      <c r="D6" s="1">
        <v>0.66117537021636963</v>
      </c>
      <c r="E6">
        <v>45484</v>
      </c>
      <c r="F6">
        <v>68793</v>
      </c>
      <c r="G6" s="1">
        <v>0.81081080436706543</v>
      </c>
      <c r="H6">
        <v>90</v>
      </c>
      <c r="I6">
        <v>111</v>
      </c>
      <c r="J6">
        <v>41253</v>
      </c>
      <c r="K6">
        <v>4231</v>
      </c>
      <c r="L6">
        <v>13112</v>
      </c>
      <c r="M6">
        <v>32372</v>
      </c>
      <c r="N6">
        <v>22885</v>
      </c>
      <c r="O6">
        <v>22599</v>
      </c>
      <c r="P6">
        <v>10927</v>
      </c>
      <c r="Q6">
        <v>30326</v>
      </c>
      <c r="R6">
        <v>33851</v>
      </c>
      <c r="S6">
        <v>47995</v>
      </c>
      <c r="T6">
        <v>13427</v>
      </c>
      <c r="U6">
        <v>3459</v>
      </c>
      <c r="V6">
        <v>6768</v>
      </c>
      <c r="W6">
        <v>6344</v>
      </c>
      <c r="X6">
        <v>16117</v>
      </c>
      <c r="Y6">
        <v>16255</v>
      </c>
      <c r="Z6">
        <v>2212</v>
      </c>
      <c r="AA6">
        <v>2019</v>
      </c>
      <c r="AB6">
        <v>8787</v>
      </c>
      <c r="AC6">
        <v>63</v>
      </c>
      <c r="AD6">
        <v>4640</v>
      </c>
    </row>
    <row r="7" spans="1:30">
      <c r="A7" t="s">
        <v>3</v>
      </c>
      <c r="B7" t="s">
        <v>24</v>
      </c>
      <c r="C7" t="s">
        <v>24</v>
      </c>
      <c r="D7" s="1">
        <v>0.79163950681686401</v>
      </c>
      <c r="E7">
        <v>23135</v>
      </c>
      <c r="F7">
        <v>29224</v>
      </c>
      <c r="G7" s="1">
        <v>1</v>
      </c>
      <c r="H7">
        <v>73</v>
      </c>
      <c r="I7">
        <v>73</v>
      </c>
      <c r="J7">
        <v>21339</v>
      </c>
      <c r="K7">
        <v>1796</v>
      </c>
      <c r="L7">
        <v>5057</v>
      </c>
      <c r="M7">
        <v>18078</v>
      </c>
      <c r="N7">
        <v>11817</v>
      </c>
      <c r="O7">
        <v>11318</v>
      </c>
      <c r="P7">
        <v>3975</v>
      </c>
      <c r="Q7">
        <v>17364</v>
      </c>
      <c r="R7">
        <v>17811</v>
      </c>
      <c r="S7">
        <v>22750</v>
      </c>
      <c r="T7">
        <v>3343</v>
      </c>
      <c r="U7">
        <v>3101</v>
      </c>
      <c r="V7">
        <v>2556</v>
      </c>
      <c r="W7">
        <v>2501</v>
      </c>
      <c r="X7">
        <v>9261</v>
      </c>
      <c r="Y7">
        <v>8817</v>
      </c>
      <c r="Z7">
        <v>880</v>
      </c>
      <c r="AA7">
        <v>916</v>
      </c>
      <c r="AB7">
        <v>3310</v>
      </c>
      <c r="AC7">
        <v>1</v>
      </c>
      <c r="AD7">
        <v>33</v>
      </c>
    </row>
    <row r="8" spans="1:30">
      <c r="A8" t="s">
        <v>3</v>
      </c>
      <c r="B8" t="s">
        <v>24</v>
      </c>
      <c r="C8" t="s">
        <v>130</v>
      </c>
      <c r="D8" s="1">
        <v>0.8636661171913147</v>
      </c>
      <c r="E8">
        <v>26273</v>
      </c>
      <c r="F8">
        <v>30420</v>
      </c>
      <c r="G8" s="1">
        <v>0.96590906381607056</v>
      </c>
      <c r="H8">
        <v>85</v>
      </c>
      <c r="I8">
        <v>88</v>
      </c>
      <c r="J8">
        <v>24396</v>
      </c>
      <c r="K8">
        <v>1877</v>
      </c>
      <c r="L8">
        <v>6448</v>
      </c>
      <c r="M8">
        <v>19825</v>
      </c>
      <c r="N8">
        <v>13368</v>
      </c>
      <c r="O8">
        <v>12905</v>
      </c>
      <c r="P8">
        <v>5146</v>
      </c>
      <c r="Q8">
        <v>19250</v>
      </c>
      <c r="R8">
        <v>19844</v>
      </c>
      <c r="S8">
        <v>22180</v>
      </c>
      <c r="T8">
        <v>4981</v>
      </c>
      <c r="U8">
        <v>3584</v>
      </c>
      <c r="V8">
        <v>3341</v>
      </c>
      <c r="W8">
        <v>3107</v>
      </c>
      <c r="X8">
        <v>10027</v>
      </c>
      <c r="Y8">
        <v>9798</v>
      </c>
      <c r="Z8">
        <v>942</v>
      </c>
      <c r="AA8">
        <v>935</v>
      </c>
      <c r="AB8">
        <v>4666</v>
      </c>
      <c r="AC8">
        <v>9</v>
      </c>
      <c r="AD8">
        <v>315</v>
      </c>
    </row>
    <row r="9" spans="1:30">
      <c r="A9" t="s">
        <v>3</v>
      </c>
      <c r="B9" t="s">
        <v>24</v>
      </c>
      <c r="C9" t="s">
        <v>131</v>
      </c>
      <c r="D9" s="1">
        <v>0.95789694786071777</v>
      </c>
      <c r="E9">
        <v>27762</v>
      </c>
      <c r="F9">
        <v>28982</v>
      </c>
      <c r="G9" s="1">
        <v>1.0338983535766602</v>
      </c>
      <c r="H9">
        <v>61</v>
      </c>
      <c r="I9">
        <v>59</v>
      </c>
      <c r="J9">
        <v>25910</v>
      </c>
      <c r="K9">
        <v>1852</v>
      </c>
      <c r="L9">
        <v>7265</v>
      </c>
      <c r="M9">
        <v>20497</v>
      </c>
      <c r="N9">
        <v>14186</v>
      </c>
      <c r="O9">
        <v>13576</v>
      </c>
      <c r="P9">
        <v>6082</v>
      </c>
      <c r="Q9">
        <v>19828</v>
      </c>
      <c r="R9">
        <v>20234</v>
      </c>
      <c r="S9">
        <v>19919</v>
      </c>
      <c r="T9">
        <v>5958</v>
      </c>
      <c r="U9">
        <v>2747</v>
      </c>
      <c r="V9">
        <v>3828</v>
      </c>
      <c r="W9">
        <v>3437</v>
      </c>
      <c r="X9">
        <v>10358</v>
      </c>
      <c r="Y9">
        <v>10139</v>
      </c>
      <c r="Z9">
        <v>907</v>
      </c>
      <c r="AA9">
        <v>945</v>
      </c>
      <c r="AB9">
        <v>5440</v>
      </c>
      <c r="AC9">
        <v>11</v>
      </c>
      <c r="AD9">
        <v>518</v>
      </c>
    </row>
    <row r="10" spans="1:30">
      <c r="A10" t="s">
        <v>4</v>
      </c>
      <c r="B10" t="s">
        <v>4</v>
      </c>
      <c r="C10" t="s">
        <v>132</v>
      </c>
      <c r="D10" s="1">
        <v>0.85091954469680786</v>
      </c>
      <c r="E10">
        <v>39444</v>
      </c>
      <c r="F10">
        <v>46355</v>
      </c>
      <c r="G10" s="1">
        <v>1.0088495016098022</v>
      </c>
      <c r="H10">
        <v>114</v>
      </c>
      <c r="I10">
        <v>113</v>
      </c>
      <c r="J10">
        <v>35176</v>
      </c>
      <c r="K10">
        <v>4268</v>
      </c>
      <c r="L10">
        <v>9190</v>
      </c>
      <c r="M10">
        <v>30254</v>
      </c>
      <c r="N10">
        <v>20155</v>
      </c>
      <c r="O10">
        <v>19289</v>
      </c>
      <c r="P10">
        <v>6322</v>
      </c>
      <c r="Q10">
        <v>28854</v>
      </c>
      <c r="R10">
        <v>31606</v>
      </c>
      <c r="S10">
        <v>34204</v>
      </c>
      <c r="T10">
        <v>7184</v>
      </c>
      <c r="U10">
        <v>10234</v>
      </c>
      <c r="V10">
        <v>4722</v>
      </c>
      <c r="W10">
        <v>4468</v>
      </c>
      <c r="X10">
        <v>15433</v>
      </c>
      <c r="Y10">
        <v>14821</v>
      </c>
      <c r="Z10">
        <v>2184</v>
      </c>
      <c r="AA10">
        <v>2084</v>
      </c>
      <c r="AB10">
        <v>6603</v>
      </c>
      <c r="AC10">
        <v>14</v>
      </c>
      <c r="AD10">
        <v>581</v>
      </c>
    </row>
    <row r="11" spans="1:30">
      <c r="A11" t="s">
        <v>4</v>
      </c>
      <c r="B11" t="s">
        <v>4</v>
      </c>
      <c r="C11" t="s">
        <v>133</v>
      </c>
      <c r="D11" s="1">
        <v>0.82763707637786865</v>
      </c>
      <c r="E11">
        <v>53856</v>
      </c>
      <c r="F11">
        <v>65072</v>
      </c>
      <c r="G11" s="1">
        <v>1.0621118545532227</v>
      </c>
      <c r="H11">
        <v>171</v>
      </c>
      <c r="I11">
        <v>161</v>
      </c>
      <c r="J11">
        <v>46850</v>
      </c>
      <c r="K11">
        <v>7006</v>
      </c>
      <c r="L11">
        <v>11645</v>
      </c>
      <c r="M11">
        <v>42211</v>
      </c>
      <c r="N11">
        <v>27098</v>
      </c>
      <c r="O11">
        <v>26758</v>
      </c>
      <c r="P11">
        <v>8378</v>
      </c>
      <c r="Q11">
        <v>38472</v>
      </c>
      <c r="R11">
        <v>41849</v>
      </c>
      <c r="S11">
        <v>42641</v>
      </c>
      <c r="T11">
        <v>15459</v>
      </c>
      <c r="U11">
        <v>11942</v>
      </c>
      <c r="V11">
        <v>5995</v>
      </c>
      <c r="W11">
        <v>5650</v>
      </c>
      <c r="X11">
        <v>21103</v>
      </c>
      <c r="Y11">
        <v>21108</v>
      </c>
      <c r="Z11">
        <v>3476</v>
      </c>
      <c r="AA11">
        <v>3530</v>
      </c>
      <c r="AB11">
        <v>10782</v>
      </c>
      <c r="AC11">
        <v>129</v>
      </c>
      <c r="AD11">
        <v>4677</v>
      </c>
    </row>
    <row r="12" spans="1:30">
      <c r="A12" t="s">
        <v>5</v>
      </c>
      <c r="B12" t="s">
        <v>25</v>
      </c>
      <c r="C12" t="s">
        <v>134</v>
      </c>
      <c r="D12" s="1">
        <v>0.92102736234664917</v>
      </c>
      <c r="E12">
        <v>23802</v>
      </c>
      <c r="F12">
        <v>25843</v>
      </c>
      <c r="G12" s="1">
        <v>1.0169491767883301</v>
      </c>
      <c r="H12">
        <v>60</v>
      </c>
      <c r="I12">
        <v>59</v>
      </c>
      <c r="J12">
        <v>21528</v>
      </c>
      <c r="K12">
        <v>2274</v>
      </c>
      <c r="L12">
        <v>5528</v>
      </c>
      <c r="M12">
        <v>18274</v>
      </c>
      <c r="N12">
        <v>11765</v>
      </c>
      <c r="O12">
        <v>12037</v>
      </c>
      <c r="P12">
        <v>4744</v>
      </c>
      <c r="Q12">
        <v>16784</v>
      </c>
      <c r="R12">
        <v>17975</v>
      </c>
      <c r="S12">
        <v>17752</v>
      </c>
      <c r="T12">
        <v>5322</v>
      </c>
      <c r="U12">
        <v>1529</v>
      </c>
      <c r="V12">
        <v>2866</v>
      </c>
      <c r="W12">
        <v>2662</v>
      </c>
      <c r="X12">
        <v>8899</v>
      </c>
      <c r="Y12">
        <v>9375</v>
      </c>
      <c r="Z12">
        <v>1035</v>
      </c>
      <c r="AA12">
        <v>1239</v>
      </c>
      <c r="AB12">
        <v>3656</v>
      </c>
      <c r="AC12">
        <v>41</v>
      </c>
      <c r="AD12">
        <v>1666</v>
      </c>
    </row>
    <row r="13" spans="1:30">
      <c r="A13" t="s">
        <v>5</v>
      </c>
      <c r="B13" t="s">
        <v>25</v>
      </c>
      <c r="C13" t="s">
        <v>135</v>
      </c>
      <c r="D13" s="1">
        <v>0.89082974195480347</v>
      </c>
      <c r="E13">
        <v>17576</v>
      </c>
      <c r="F13">
        <v>19730</v>
      </c>
      <c r="G13" s="1">
        <v>1.02173912525177</v>
      </c>
      <c r="H13">
        <v>47</v>
      </c>
      <c r="I13">
        <v>46</v>
      </c>
      <c r="J13">
        <v>16156</v>
      </c>
      <c r="K13">
        <v>1420</v>
      </c>
      <c r="L13">
        <v>5307</v>
      </c>
      <c r="M13">
        <v>12269</v>
      </c>
      <c r="N13">
        <v>9017</v>
      </c>
      <c r="O13">
        <v>8559</v>
      </c>
      <c r="P13">
        <v>4220</v>
      </c>
      <c r="Q13">
        <v>11936</v>
      </c>
      <c r="R13">
        <v>12842</v>
      </c>
      <c r="S13">
        <v>13157</v>
      </c>
      <c r="T13">
        <v>4459</v>
      </c>
      <c r="U13">
        <v>1147</v>
      </c>
      <c r="V13">
        <v>2804</v>
      </c>
      <c r="W13">
        <v>2503</v>
      </c>
      <c r="X13">
        <v>6213</v>
      </c>
      <c r="Y13">
        <v>6056</v>
      </c>
      <c r="Z13">
        <v>748</v>
      </c>
      <c r="AA13">
        <v>672</v>
      </c>
      <c r="AB13">
        <v>3961</v>
      </c>
      <c r="AC13">
        <v>13</v>
      </c>
      <c r="AD13">
        <v>498</v>
      </c>
    </row>
    <row r="14" spans="1:30">
      <c r="A14" t="s">
        <v>5</v>
      </c>
      <c r="B14" t="s">
        <v>25</v>
      </c>
      <c r="C14" t="s">
        <v>136</v>
      </c>
      <c r="D14" s="1">
        <v>0.76123762130737305</v>
      </c>
      <c r="E14">
        <v>17588</v>
      </c>
      <c r="F14">
        <v>23104</v>
      </c>
      <c r="G14" s="1">
        <v>1</v>
      </c>
      <c r="H14">
        <v>43</v>
      </c>
      <c r="I14">
        <v>43</v>
      </c>
      <c r="J14">
        <v>16594</v>
      </c>
      <c r="K14">
        <v>994</v>
      </c>
      <c r="L14">
        <v>4168</v>
      </c>
      <c r="M14">
        <v>13420</v>
      </c>
      <c r="N14">
        <v>8794</v>
      </c>
      <c r="O14">
        <v>8794</v>
      </c>
      <c r="P14">
        <v>3545</v>
      </c>
      <c r="Q14">
        <v>13049</v>
      </c>
      <c r="R14">
        <v>13896</v>
      </c>
      <c r="S14">
        <v>15340</v>
      </c>
      <c r="T14">
        <v>5289</v>
      </c>
      <c r="U14">
        <v>1173</v>
      </c>
      <c r="V14">
        <v>2135</v>
      </c>
      <c r="W14">
        <v>2033</v>
      </c>
      <c r="X14">
        <v>6659</v>
      </c>
      <c r="Y14">
        <v>6761</v>
      </c>
      <c r="Z14">
        <v>442</v>
      </c>
      <c r="AA14">
        <v>552</v>
      </c>
      <c r="AB14">
        <v>2486</v>
      </c>
      <c r="AC14">
        <v>35</v>
      </c>
      <c r="AD14">
        <v>2803</v>
      </c>
    </row>
    <row r="15" spans="1:30">
      <c r="A15" t="s">
        <v>6</v>
      </c>
      <c r="B15" t="s">
        <v>26</v>
      </c>
      <c r="C15" t="s">
        <v>137</v>
      </c>
      <c r="D15" s="1">
        <v>0.99425870180130005</v>
      </c>
      <c r="E15">
        <v>12531</v>
      </c>
      <c r="F15">
        <v>12603</v>
      </c>
      <c r="G15" s="1">
        <v>0.93877553939819336</v>
      </c>
      <c r="H15">
        <v>46</v>
      </c>
      <c r="I15">
        <v>49</v>
      </c>
      <c r="J15">
        <v>11193</v>
      </c>
      <c r="K15">
        <v>1338</v>
      </c>
      <c r="L15">
        <v>3210</v>
      </c>
      <c r="M15">
        <v>9321</v>
      </c>
      <c r="N15">
        <v>6400</v>
      </c>
      <c r="O15">
        <v>6131</v>
      </c>
      <c r="P15">
        <v>2671</v>
      </c>
      <c r="Q15">
        <v>8522</v>
      </c>
      <c r="R15">
        <v>9203</v>
      </c>
      <c r="S15">
        <v>9311</v>
      </c>
      <c r="T15">
        <v>1942</v>
      </c>
      <c r="U15">
        <v>934</v>
      </c>
      <c r="V15">
        <v>1600</v>
      </c>
      <c r="W15">
        <v>1610</v>
      </c>
      <c r="X15">
        <v>4800</v>
      </c>
      <c r="Y15">
        <v>4521</v>
      </c>
      <c r="Z15">
        <v>647</v>
      </c>
      <c r="AA15">
        <v>691</v>
      </c>
      <c r="AB15">
        <v>1942</v>
      </c>
      <c r="AC15">
        <v>0</v>
      </c>
      <c r="AD15">
        <v>0</v>
      </c>
    </row>
    <row r="16" spans="1:30">
      <c r="A16" t="s">
        <v>6</v>
      </c>
      <c r="B16" t="s">
        <v>26</v>
      </c>
      <c r="C16" t="s">
        <v>138</v>
      </c>
      <c r="D16" s="1">
        <v>0.82160806655883789</v>
      </c>
      <c r="E16">
        <v>9156</v>
      </c>
      <c r="F16">
        <v>11144</v>
      </c>
      <c r="G16" s="1">
        <v>1</v>
      </c>
      <c r="H16">
        <v>26</v>
      </c>
      <c r="I16">
        <v>26</v>
      </c>
      <c r="J16">
        <v>7574</v>
      </c>
      <c r="K16">
        <v>1582</v>
      </c>
      <c r="L16">
        <v>2952</v>
      </c>
      <c r="M16">
        <v>6204</v>
      </c>
      <c r="N16">
        <v>4884</v>
      </c>
      <c r="O16">
        <v>4272</v>
      </c>
      <c r="P16">
        <v>2188</v>
      </c>
      <c r="Q16">
        <v>5386</v>
      </c>
      <c r="R16">
        <v>5893</v>
      </c>
      <c r="S16">
        <v>7220</v>
      </c>
      <c r="T16">
        <v>2730</v>
      </c>
      <c r="U16">
        <v>1149</v>
      </c>
      <c r="V16">
        <v>1515</v>
      </c>
      <c r="W16">
        <v>1437</v>
      </c>
      <c r="X16">
        <v>3369</v>
      </c>
      <c r="Y16">
        <v>2835</v>
      </c>
      <c r="Z16">
        <v>825</v>
      </c>
      <c r="AA16">
        <v>757</v>
      </c>
      <c r="AB16">
        <v>2730</v>
      </c>
      <c r="AC16">
        <v>0</v>
      </c>
      <c r="AD16">
        <v>0</v>
      </c>
    </row>
    <row r="17" spans="1:30">
      <c r="A17" t="s">
        <v>6</v>
      </c>
      <c r="B17" t="s">
        <v>26</v>
      </c>
      <c r="C17" t="s">
        <v>139</v>
      </c>
      <c r="D17" s="1">
        <v>0.83991986513137817</v>
      </c>
      <c r="E17">
        <v>6172</v>
      </c>
      <c r="F17">
        <v>7348</v>
      </c>
      <c r="G17" s="1">
        <v>1</v>
      </c>
      <c r="H17">
        <v>24</v>
      </c>
      <c r="I17">
        <v>24</v>
      </c>
      <c r="J17">
        <v>5647</v>
      </c>
      <c r="K17">
        <v>525</v>
      </c>
      <c r="L17">
        <v>1559</v>
      </c>
      <c r="M17">
        <v>4613</v>
      </c>
      <c r="N17">
        <v>3151</v>
      </c>
      <c r="O17">
        <v>3021</v>
      </c>
      <c r="P17">
        <v>1256</v>
      </c>
      <c r="Q17">
        <v>4391</v>
      </c>
      <c r="R17">
        <v>4485</v>
      </c>
      <c r="S17">
        <v>5258</v>
      </c>
      <c r="T17">
        <v>1303</v>
      </c>
      <c r="U17">
        <v>1162</v>
      </c>
      <c r="V17">
        <v>774</v>
      </c>
      <c r="W17">
        <v>785</v>
      </c>
      <c r="X17">
        <v>2377</v>
      </c>
      <c r="Y17">
        <v>2236</v>
      </c>
      <c r="Z17">
        <v>246</v>
      </c>
      <c r="AA17">
        <v>279</v>
      </c>
      <c r="AB17">
        <v>1303</v>
      </c>
      <c r="AC17">
        <v>0</v>
      </c>
      <c r="AD17">
        <v>0</v>
      </c>
    </row>
    <row r="18" spans="1:30">
      <c r="A18" t="s">
        <v>7</v>
      </c>
      <c r="B18" t="s">
        <v>27</v>
      </c>
      <c r="C18" t="s">
        <v>27</v>
      </c>
      <c r="D18" s="1">
        <v>0.74303466081619263</v>
      </c>
      <c r="E18">
        <v>79222</v>
      </c>
      <c r="F18">
        <v>106620</v>
      </c>
      <c r="G18" s="1">
        <v>0.97183096408843994</v>
      </c>
      <c r="H18">
        <v>138</v>
      </c>
      <c r="I18">
        <v>142</v>
      </c>
      <c r="J18">
        <v>73363</v>
      </c>
      <c r="K18">
        <v>5859</v>
      </c>
      <c r="L18">
        <v>20071</v>
      </c>
      <c r="M18">
        <v>59151</v>
      </c>
      <c r="N18">
        <v>39780</v>
      </c>
      <c r="O18">
        <v>39442</v>
      </c>
      <c r="P18">
        <v>15977</v>
      </c>
      <c r="Q18">
        <v>57386</v>
      </c>
      <c r="R18">
        <v>66379</v>
      </c>
      <c r="S18">
        <v>73494</v>
      </c>
      <c r="T18">
        <v>21702</v>
      </c>
      <c r="U18">
        <v>6822</v>
      </c>
      <c r="V18">
        <v>10161</v>
      </c>
      <c r="W18">
        <v>9910</v>
      </c>
      <c r="X18">
        <v>29619</v>
      </c>
      <c r="Y18">
        <v>29532</v>
      </c>
      <c r="Z18">
        <v>2838</v>
      </c>
      <c r="AA18">
        <v>3021</v>
      </c>
      <c r="AB18">
        <v>15441</v>
      </c>
      <c r="AC18">
        <v>82</v>
      </c>
      <c r="AD18">
        <v>6261</v>
      </c>
    </row>
    <row r="19" spans="1:30">
      <c r="A19" t="s">
        <v>7</v>
      </c>
      <c r="B19" t="s">
        <v>28</v>
      </c>
      <c r="C19" t="s">
        <v>140</v>
      </c>
      <c r="D19" s="1">
        <v>0.78643429279327393</v>
      </c>
      <c r="E19">
        <v>12932</v>
      </c>
      <c r="F19">
        <v>16444</v>
      </c>
      <c r="G19" s="1">
        <v>0.90625</v>
      </c>
      <c r="H19">
        <v>29</v>
      </c>
      <c r="I19">
        <v>32</v>
      </c>
      <c r="J19">
        <v>11312</v>
      </c>
      <c r="K19">
        <v>1620</v>
      </c>
      <c r="L19">
        <v>3853</v>
      </c>
      <c r="M19">
        <v>9079</v>
      </c>
      <c r="N19">
        <v>6432</v>
      </c>
      <c r="O19">
        <v>6500</v>
      </c>
      <c r="P19">
        <v>2706</v>
      </c>
      <c r="Q19">
        <v>8606</v>
      </c>
      <c r="R19">
        <v>9072</v>
      </c>
      <c r="S19">
        <v>11791</v>
      </c>
      <c r="T19">
        <v>2891</v>
      </c>
      <c r="U19">
        <v>1471</v>
      </c>
      <c r="V19">
        <v>1895</v>
      </c>
      <c r="W19">
        <v>1958</v>
      </c>
      <c r="X19">
        <v>4537</v>
      </c>
      <c r="Y19">
        <v>4542</v>
      </c>
      <c r="Z19">
        <v>804</v>
      </c>
      <c r="AA19">
        <v>816</v>
      </c>
      <c r="AB19">
        <v>2412</v>
      </c>
      <c r="AC19">
        <v>11</v>
      </c>
      <c r="AD19">
        <v>479</v>
      </c>
    </row>
    <row r="20" spans="1:30">
      <c r="A20" t="s">
        <v>7</v>
      </c>
      <c r="B20" t="s">
        <v>28</v>
      </c>
      <c r="C20" t="s">
        <v>141</v>
      </c>
      <c r="D20" s="1">
        <v>0.8876042366027832</v>
      </c>
      <c r="E20">
        <v>18925</v>
      </c>
      <c r="F20">
        <v>21321</v>
      </c>
      <c r="G20" s="1">
        <v>1</v>
      </c>
      <c r="H20">
        <v>42</v>
      </c>
      <c r="I20">
        <v>42</v>
      </c>
      <c r="J20">
        <v>16784</v>
      </c>
      <c r="K20">
        <v>2141</v>
      </c>
      <c r="L20">
        <v>5577</v>
      </c>
      <c r="M20">
        <v>13348</v>
      </c>
      <c r="N20">
        <v>9529</v>
      </c>
      <c r="O20">
        <v>9396</v>
      </c>
      <c r="P20">
        <v>3853</v>
      </c>
      <c r="Q20">
        <v>12931</v>
      </c>
      <c r="R20">
        <v>14016</v>
      </c>
      <c r="S20">
        <v>15312</v>
      </c>
      <c r="T20">
        <v>3725</v>
      </c>
      <c r="U20">
        <v>1789</v>
      </c>
      <c r="V20">
        <v>2777</v>
      </c>
      <c r="W20">
        <v>2800</v>
      </c>
      <c r="X20">
        <v>6752</v>
      </c>
      <c r="Y20">
        <v>6596</v>
      </c>
      <c r="Z20">
        <v>1035</v>
      </c>
      <c r="AA20">
        <v>1106</v>
      </c>
      <c r="AB20">
        <v>3403</v>
      </c>
      <c r="AC20">
        <v>6</v>
      </c>
      <c r="AD20">
        <v>322</v>
      </c>
    </row>
    <row r="21" spans="1:30">
      <c r="A21" t="s">
        <v>7</v>
      </c>
      <c r="B21" t="s">
        <v>28</v>
      </c>
      <c r="C21" t="s">
        <v>142</v>
      </c>
      <c r="D21" s="1">
        <v>0.91275787353515625</v>
      </c>
      <c r="E21">
        <v>21832</v>
      </c>
      <c r="F21">
        <v>23919</v>
      </c>
      <c r="G21" s="1">
        <v>1.1666666269302368</v>
      </c>
      <c r="H21">
        <v>49</v>
      </c>
      <c r="I21">
        <v>42</v>
      </c>
      <c r="J21">
        <v>19679</v>
      </c>
      <c r="K21">
        <v>2153</v>
      </c>
      <c r="L21">
        <v>5256</v>
      </c>
      <c r="M21">
        <v>16576</v>
      </c>
      <c r="N21">
        <v>10724</v>
      </c>
      <c r="O21">
        <v>11108</v>
      </c>
      <c r="P21">
        <v>3997</v>
      </c>
      <c r="Q21">
        <v>15682</v>
      </c>
      <c r="R21">
        <v>18759</v>
      </c>
      <c r="S21">
        <v>17324</v>
      </c>
      <c r="T21">
        <v>4032</v>
      </c>
      <c r="U21">
        <v>1770</v>
      </c>
      <c r="V21">
        <v>2585</v>
      </c>
      <c r="W21">
        <v>2671</v>
      </c>
      <c r="X21">
        <v>8139</v>
      </c>
      <c r="Y21">
        <v>8437</v>
      </c>
      <c r="Z21">
        <v>1024</v>
      </c>
      <c r="AA21">
        <v>1129</v>
      </c>
      <c r="AB21">
        <v>3682</v>
      </c>
      <c r="AC21">
        <v>5</v>
      </c>
      <c r="AD21">
        <v>350</v>
      </c>
    </row>
    <row r="22" spans="1:30">
      <c r="A22" t="s">
        <v>7</v>
      </c>
      <c r="B22" t="s">
        <v>28</v>
      </c>
      <c r="C22" t="s">
        <v>143</v>
      </c>
      <c r="D22" s="1">
        <v>0.96344673633575439</v>
      </c>
      <c r="E22">
        <v>14331</v>
      </c>
      <c r="F22">
        <v>14875</v>
      </c>
      <c r="G22" s="1">
        <v>1.1000000238418579</v>
      </c>
      <c r="H22">
        <v>22</v>
      </c>
      <c r="I22">
        <v>20</v>
      </c>
      <c r="J22">
        <v>13179</v>
      </c>
      <c r="K22">
        <v>1152</v>
      </c>
      <c r="L22">
        <v>6315</v>
      </c>
      <c r="M22">
        <v>8016</v>
      </c>
      <c r="N22">
        <v>7080</v>
      </c>
      <c r="O22">
        <v>7251</v>
      </c>
      <c r="P22">
        <v>5487</v>
      </c>
      <c r="Q22">
        <v>7692</v>
      </c>
      <c r="R22">
        <v>8490</v>
      </c>
      <c r="S22">
        <v>10104</v>
      </c>
      <c r="T22">
        <v>3177</v>
      </c>
      <c r="U22">
        <v>118</v>
      </c>
      <c r="V22">
        <v>3157</v>
      </c>
      <c r="W22">
        <v>3158</v>
      </c>
      <c r="X22">
        <v>3923</v>
      </c>
      <c r="Y22">
        <v>4093</v>
      </c>
      <c r="Z22">
        <v>555</v>
      </c>
      <c r="AA22">
        <v>597</v>
      </c>
      <c r="AB22">
        <v>1667</v>
      </c>
      <c r="AC22">
        <v>13</v>
      </c>
      <c r="AD22">
        <v>1510</v>
      </c>
    </row>
    <row r="23" spans="1:30">
      <c r="A23" t="s">
        <v>7</v>
      </c>
      <c r="B23" t="s">
        <v>29</v>
      </c>
      <c r="C23" t="s">
        <v>144</v>
      </c>
      <c r="D23" s="1">
        <v>0.85111796855926514</v>
      </c>
      <c r="E23">
        <v>39600</v>
      </c>
      <c r="F23">
        <v>46527</v>
      </c>
      <c r="G23" s="1">
        <v>1.0123456716537476</v>
      </c>
      <c r="H23">
        <v>82</v>
      </c>
      <c r="I23">
        <v>81</v>
      </c>
      <c r="J23">
        <v>34212</v>
      </c>
      <c r="K23">
        <v>5388</v>
      </c>
      <c r="L23">
        <v>11352</v>
      </c>
      <c r="M23">
        <v>28248</v>
      </c>
      <c r="N23">
        <v>19744</v>
      </c>
      <c r="O23">
        <v>19856</v>
      </c>
      <c r="P23">
        <v>8053</v>
      </c>
      <c r="Q23">
        <v>26159</v>
      </c>
      <c r="R23">
        <v>27450</v>
      </c>
      <c r="S23">
        <v>31943</v>
      </c>
      <c r="T23">
        <v>9599</v>
      </c>
      <c r="U23">
        <v>4191</v>
      </c>
      <c r="V23">
        <v>5731</v>
      </c>
      <c r="W23">
        <v>5621</v>
      </c>
      <c r="X23">
        <v>14013</v>
      </c>
      <c r="Y23">
        <v>14235</v>
      </c>
      <c r="Z23">
        <v>2659</v>
      </c>
      <c r="AA23">
        <v>2729</v>
      </c>
      <c r="AB23">
        <v>7416</v>
      </c>
      <c r="AC23">
        <v>46</v>
      </c>
      <c r="AD23">
        <v>2183</v>
      </c>
    </row>
    <row r="24" spans="1:30">
      <c r="A24" t="s">
        <v>7</v>
      </c>
      <c r="B24" t="s">
        <v>29</v>
      </c>
      <c r="C24" t="s">
        <v>145</v>
      </c>
      <c r="D24" s="1">
        <v>0.80831074714660645</v>
      </c>
      <c r="E24">
        <v>43099</v>
      </c>
      <c r="F24">
        <v>53320</v>
      </c>
      <c r="G24" s="1">
        <v>1</v>
      </c>
      <c r="H24">
        <v>82</v>
      </c>
      <c r="I24">
        <v>82</v>
      </c>
      <c r="J24">
        <v>37972</v>
      </c>
      <c r="K24">
        <v>5127</v>
      </c>
      <c r="L24">
        <v>11237</v>
      </c>
      <c r="M24">
        <v>31862</v>
      </c>
      <c r="N24">
        <v>21619</v>
      </c>
      <c r="O24">
        <v>21480</v>
      </c>
      <c r="P24">
        <v>8134</v>
      </c>
      <c r="Q24">
        <v>29838</v>
      </c>
      <c r="R24">
        <v>31800</v>
      </c>
      <c r="S24">
        <v>38801</v>
      </c>
      <c r="T24">
        <v>8806</v>
      </c>
      <c r="U24">
        <v>3455</v>
      </c>
      <c r="V24">
        <v>5840</v>
      </c>
      <c r="W24">
        <v>5397</v>
      </c>
      <c r="X24">
        <v>15779</v>
      </c>
      <c r="Y24">
        <v>16083</v>
      </c>
      <c r="Z24">
        <v>2598</v>
      </c>
      <c r="AA24">
        <v>2529</v>
      </c>
      <c r="AB24">
        <v>5601</v>
      </c>
      <c r="AC24">
        <v>70</v>
      </c>
      <c r="AD24">
        <v>3205</v>
      </c>
    </row>
    <row r="25" spans="1:30">
      <c r="A25" t="s">
        <v>7</v>
      </c>
      <c r="B25" t="s">
        <v>29</v>
      </c>
      <c r="C25" t="s">
        <v>146</v>
      </c>
      <c r="D25" s="1">
        <v>0.8641619086265564</v>
      </c>
      <c r="E25">
        <v>23791</v>
      </c>
      <c r="F25">
        <v>27531</v>
      </c>
      <c r="G25" s="1">
        <v>1.046875</v>
      </c>
      <c r="H25">
        <v>67</v>
      </c>
      <c r="I25">
        <v>64</v>
      </c>
      <c r="J25">
        <v>21728</v>
      </c>
      <c r="K25">
        <v>2063</v>
      </c>
      <c r="L25">
        <v>5650</v>
      </c>
      <c r="M25">
        <v>18141</v>
      </c>
      <c r="N25">
        <v>12158</v>
      </c>
      <c r="O25">
        <v>11633</v>
      </c>
      <c r="P25">
        <v>4226</v>
      </c>
      <c r="Q25">
        <v>17502</v>
      </c>
      <c r="R25">
        <v>18792</v>
      </c>
      <c r="S25">
        <v>20155</v>
      </c>
      <c r="T25">
        <v>4426</v>
      </c>
      <c r="U25">
        <v>1371</v>
      </c>
      <c r="V25">
        <v>2840</v>
      </c>
      <c r="W25">
        <v>2810</v>
      </c>
      <c r="X25">
        <v>9318</v>
      </c>
      <c r="Y25">
        <v>8823</v>
      </c>
      <c r="Z25">
        <v>997</v>
      </c>
      <c r="AA25">
        <v>1066</v>
      </c>
      <c r="AB25">
        <v>4166</v>
      </c>
      <c r="AC25">
        <v>7</v>
      </c>
      <c r="AD25">
        <v>260</v>
      </c>
    </row>
    <row r="26" spans="1:30">
      <c r="A26" t="s">
        <v>7</v>
      </c>
      <c r="B26" t="s">
        <v>30</v>
      </c>
      <c r="C26" t="s">
        <v>147</v>
      </c>
      <c r="D26" s="1">
        <v>0.78123044967651367</v>
      </c>
      <c r="E26">
        <v>40004</v>
      </c>
      <c r="F26">
        <v>51206</v>
      </c>
      <c r="G26" s="1">
        <v>1.0975610017776489</v>
      </c>
      <c r="H26">
        <v>90</v>
      </c>
      <c r="I26">
        <v>82</v>
      </c>
      <c r="J26">
        <v>35717</v>
      </c>
      <c r="K26">
        <v>4287</v>
      </c>
      <c r="L26">
        <v>10051</v>
      </c>
      <c r="M26">
        <v>29953</v>
      </c>
      <c r="N26">
        <v>20315</v>
      </c>
      <c r="O26">
        <v>19689</v>
      </c>
      <c r="P26">
        <v>7218</v>
      </c>
      <c r="Q26">
        <v>28499</v>
      </c>
      <c r="R26">
        <v>30887</v>
      </c>
      <c r="S26">
        <v>34400</v>
      </c>
      <c r="T26">
        <v>11320</v>
      </c>
      <c r="U26">
        <v>1909</v>
      </c>
      <c r="V26">
        <v>5077</v>
      </c>
      <c r="W26">
        <v>4974</v>
      </c>
      <c r="X26">
        <v>15238</v>
      </c>
      <c r="Y26">
        <v>14715</v>
      </c>
      <c r="Z26">
        <v>2258</v>
      </c>
      <c r="AA26">
        <v>2029</v>
      </c>
      <c r="AB26">
        <v>5555</v>
      </c>
      <c r="AC26">
        <v>110</v>
      </c>
      <c r="AD26">
        <v>5765</v>
      </c>
    </row>
    <row r="27" spans="1:30">
      <c r="A27" t="s">
        <v>7</v>
      </c>
      <c r="B27" t="s">
        <v>30</v>
      </c>
      <c r="C27" t="s">
        <v>148</v>
      </c>
      <c r="D27" s="1">
        <v>0.70089763402938843</v>
      </c>
      <c r="E27">
        <v>49274</v>
      </c>
      <c r="F27">
        <v>70301</v>
      </c>
      <c r="G27" s="1">
        <v>0.86315786838531494</v>
      </c>
      <c r="H27">
        <v>82</v>
      </c>
      <c r="I27">
        <v>95</v>
      </c>
      <c r="J27">
        <v>42995</v>
      </c>
      <c r="K27">
        <v>6279</v>
      </c>
      <c r="L27">
        <v>10749</v>
      </c>
      <c r="M27">
        <v>38525</v>
      </c>
      <c r="N27">
        <v>24633</v>
      </c>
      <c r="O27">
        <v>24641</v>
      </c>
      <c r="P27">
        <v>7665</v>
      </c>
      <c r="Q27">
        <v>35330</v>
      </c>
      <c r="R27">
        <v>38281</v>
      </c>
      <c r="S27">
        <v>48629</v>
      </c>
      <c r="T27">
        <v>14140</v>
      </c>
      <c r="U27">
        <v>4363</v>
      </c>
      <c r="V27">
        <v>5362</v>
      </c>
      <c r="W27">
        <v>5387</v>
      </c>
      <c r="X27">
        <v>19271</v>
      </c>
      <c r="Y27">
        <v>19254</v>
      </c>
      <c r="Z27">
        <v>3108</v>
      </c>
      <c r="AA27">
        <v>3171</v>
      </c>
      <c r="AB27">
        <v>7584</v>
      </c>
      <c r="AC27">
        <v>192</v>
      </c>
      <c r="AD27">
        <v>6556</v>
      </c>
    </row>
    <row r="28" spans="1:30">
      <c r="A28" t="s">
        <v>7</v>
      </c>
      <c r="B28" t="s">
        <v>31</v>
      </c>
      <c r="C28" t="s">
        <v>149</v>
      </c>
      <c r="D28" s="1">
        <v>0.86858707666397095</v>
      </c>
      <c r="E28">
        <v>99098</v>
      </c>
      <c r="F28">
        <v>114091</v>
      </c>
      <c r="G28" s="1">
        <v>1.1558442115783691</v>
      </c>
      <c r="H28">
        <v>178</v>
      </c>
      <c r="I28">
        <v>154</v>
      </c>
      <c r="J28">
        <v>88921</v>
      </c>
      <c r="K28">
        <v>10177</v>
      </c>
      <c r="L28">
        <v>25525</v>
      </c>
      <c r="M28">
        <v>73573</v>
      </c>
      <c r="N28">
        <v>48520</v>
      </c>
      <c r="O28">
        <v>50578</v>
      </c>
      <c r="P28">
        <v>19451</v>
      </c>
      <c r="Q28">
        <v>69470</v>
      </c>
      <c r="R28">
        <v>73229</v>
      </c>
      <c r="S28">
        <v>81401</v>
      </c>
      <c r="T28">
        <v>20466</v>
      </c>
      <c r="U28">
        <v>9879</v>
      </c>
      <c r="V28">
        <v>12784</v>
      </c>
      <c r="W28">
        <v>12741</v>
      </c>
      <c r="X28">
        <v>35736</v>
      </c>
      <c r="Y28">
        <v>37837</v>
      </c>
      <c r="Z28">
        <v>5173</v>
      </c>
      <c r="AA28">
        <v>5004</v>
      </c>
      <c r="AB28">
        <v>16259</v>
      </c>
      <c r="AC28">
        <v>80</v>
      </c>
      <c r="AD28">
        <v>4207</v>
      </c>
    </row>
    <row r="29" spans="1:30">
      <c r="A29" t="s">
        <v>7</v>
      </c>
      <c r="B29" t="s">
        <v>32</v>
      </c>
      <c r="C29" t="s">
        <v>150</v>
      </c>
      <c r="D29" s="1">
        <v>0.77477914094924927</v>
      </c>
      <c r="E29">
        <v>14862</v>
      </c>
      <c r="F29">
        <v>19182</v>
      </c>
      <c r="G29" s="1">
        <v>0.97777777910232544</v>
      </c>
      <c r="H29">
        <v>44</v>
      </c>
      <c r="I29">
        <v>45</v>
      </c>
      <c r="J29">
        <v>13328</v>
      </c>
      <c r="K29">
        <v>1534</v>
      </c>
      <c r="L29">
        <v>3948</v>
      </c>
      <c r="M29">
        <v>10914</v>
      </c>
      <c r="N29">
        <v>7324</v>
      </c>
      <c r="O29">
        <v>7538</v>
      </c>
      <c r="P29">
        <v>3031</v>
      </c>
      <c r="Q29">
        <v>10297</v>
      </c>
      <c r="R29">
        <v>11568</v>
      </c>
      <c r="S29">
        <v>13654</v>
      </c>
      <c r="T29">
        <v>3473</v>
      </c>
      <c r="U29">
        <v>1896</v>
      </c>
      <c r="V29">
        <v>1953</v>
      </c>
      <c r="W29">
        <v>1995</v>
      </c>
      <c r="X29">
        <v>5371</v>
      </c>
      <c r="Y29">
        <v>5543</v>
      </c>
      <c r="Z29">
        <v>739</v>
      </c>
      <c r="AA29">
        <v>795</v>
      </c>
      <c r="AB29">
        <v>3473</v>
      </c>
      <c r="AC29">
        <v>0</v>
      </c>
      <c r="AD29">
        <v>0</v>
      </c>
    </row>
    <row r="30" spans="1:30">
      <c r="A30" t="s">
        <v>7</v>
      </c>
      <c r="B30" t="s">
        <v>32</v>
      </c>
      <c r="C30" t="s">
        <v>151</v>
      </c>
      <c r="D30" s="1">
        <v>0.78460878133773804</v>
      </c>
      <c r="E30">
        <v>12264</v>
      </c>
      <c r="F30">
        <v>15631</v>
      </c>
      <c r="G30" s="1">
        <v>1</v>
      </c>
      <c r="H30">
        <v>30</v>
      </c>
      <c r="I30">
        <v>30</v>
      </c>
      <c r="J30">
        <v>11343</v>
      </c>
      <c r="K30">
        <v>921</v>
      </c>
      <c r="L30">
        <v>3304</v>
      </c>
      <c r="M30">
        <v>8960</v>
      </c>
      <c r="N30">
        <v>6244</v>
      </c>
      <c r="O30">
        <v>6020</v>
      </c>
      <c r="P30">
        <v>2624</v>
      </c>
      <c r="Q30">
        <v>8719</v>
      </c>
      <c r="R30">
        <v>9812</v>
      </c>
      <c r="S30">
        <v>10910</v>
      </c>
      <c r="T30">
        <v>3046</v>
      </c>
      <c r="U30">
        <v>1321</v>
      </c>
      <c r="V30">
        <v>1669</v>
      </c>
      <c r="W30">
        <v>1635</v>
      </c>
      <c r="X30">
        <v>4575</v>
      </c>
      <c r="Y30">
        <v>4385</v>
      </c>
      <c r="Z30">
        <v>453</v>
      </c>
      <c r="AA30">
        <v>468</v>
      </c>
      <c r="AB30">
        <v>2961</v>
      </c>
      <c r="AC30">
        <v>1</v>
      </c>
      <c r="AD30">
        <v>85</v>
      </c>
    </row>
    <row r="31" spans="1:30">
      <c r="A31" t="s">
        <v>7</v>
      </c>
      <c r="B31" t="s">
        <v>32</v>
      </c>
      <c r="C31" t="s">
        <v>152</v>
      </c>
      <c r="D31" s="1">
        <v>0.72732138633728027</v>
      </c>
      <c r="E31">
        <v>9407</v>
      </c>
      <c r="F31">
        <v>12934</v>
      </c>
      <c r="G31" s="1">
        <v>1</v>
      </c>
      <c r="H31">
        <v>26</v>
      </c>
      <c r="I31">
        <v>26</v>
      </c>
      <c r="J31">
        <v>8492</v>
      </c>
      <c r="K31">
        <v>915</v>
      </c>
      <c r="L31">
        <v>2360</v>
      </c>
      <c r="M31">
        <v>7047</v>
      </c>
      <c r="N31">
        <v>4695</v>
      </c>
      <c r="O31">
        <v>4712</v>
      </c>
      <c r="P31">
        <v>1854</v>
      </c>
      <c r="Q31">
        <v>6638</v>
      </c>
      <c r="R31">
        <v>7290</v>
      </c>
      <c r="S31">
        <v>9383</v>
      </c>
      <c r="T31">
        <v>2165</v>
      </c>
      <c r="U31">
        <v>1204</v>
      </c>
      <c r="V31">
        <v>1215</v>
      </c>
      <c r="W31">
        <v>1145</v>
      </c>
      <c r="X31">
        <v>3480</v>
      </c>
      <c r="Y31">
        <v>3567</v>
      </c>
      <c r="Z31">
        <v>462</v>
      </c>
      <c r="AA31">
        <v>453</v>
      </c>
      <c r="AB31">
        <v>2165</v>
      </c>
      <c r="AC31">
        <v>0</v>
      </c>
      <c r="AD31">
        <v>0</v>
      </c>
    </row>
    <row r="32" spans="1:30">
      <c r="A32" t="s">
        <v>7</v>
      </c>
      <c r="B32" t="s">
        <v>32</v>
      </c>
      <c r="C32" t="s">
        <v>153</v>
      </c>
      <c r="D32" s="1">
        <v>0.91818219423294067</v>
      </c>
      <c r="E32">
        <v>15445</v>
      </c>
      <c r="F32">
        <v>16821</v>
      </c>
      <c r="G32" s="1">
        <v>0.87179487943649292</v>
      </c>
      <c r="H32">
        <v>34</v>
      </c>
      <c r="I32">
        <v>39</v>
      </c>
      <c r="J32">
        <v>13439</v>
      </c>
      <c r="K32">
        <v>2006</v>
      </c>
      <c r="L32">
        <v>3676</v>
      </c>
      <c r="M32">
        <v>11769</v>
      </c>
      <c r="N32">
        <v>7497</v>
      </c>
      <c r="O32">
        <v>7948</v>
      </c>
      <c r="P32">
        <v>2801</v>
      </c>
      <c r="Q32">
        <v>10638</v>
      </c>
      <c r="R32">
        <v>11212</v>
      </c>
      <c r="S32">
        <v>12423</v>
      </c>
      <c r="T32">
        <v>2596</v>
      </c>
      <c r="U32">
        <v>1426</v>
      </c>
      <c r="V32">
        <v>1870</v>
      </c>
      <c r="W32">
        <v>1806</v>
      </c>
      <c r="X32">
        <v>5627</v>
      </c>
      <c r="Y32">
        <v>6142</v>
      </c>
      <c r="Z32">
        <v>1019</v>
      </c>
      <c r="AA32">
        <v>987</v>
      </c>
      <c r="AB32">
        <v>2473</v>
      </c>
      <c r="AC32">
        <v>3</v>
      </c>
      <c r="AD32">
        <v>123</v>
      </c>
    </row>
    <row r="33" spans="1:30">
      <c r="A33" t="s">
        <v>8</v>
      </c>
      <c r="B33" t="s">
        <v>33</v>
      </c>
      <c r="C33" t="s">
        <v>154</v>
      </c>
      <c r="D33" s="1">
        <v>0.71617376804351807</v>
      </c>
      <c r="E33">
        <v>17904</v>
      </c>
      <c r="F33">
        <v>25000</v>
      </c>
      <c r="G33" s="1">
        <v>0.9189189076423645</v>
      </c>
      <c r="H33">
        <v>34</v>
      </c>
      <c r="I33">
        <v>37</v>
      </c>
      <c r="J33">
        <v>16610</v>
      </c>
      <c r="K33">
        <v>1294</v>
      </c>
      <c r="L33">
        <v>5211</v>
      </c>
      <c r="M33">
        <v>12693</v>
      </c>
      <c r="N33">
        <v>8869</v>
      </c>
      <c r="O33">
        <v>9035</v>
      </c>
      <c r="P33">
        <v>4504</v>
      </c>
      <c r="Q33">
        <v>12106</v>
      </c>
      <c r="R33">
        <v>12859</v>
      </c>
      <c r="S33">
        <v>16683</v>
      </c>
      <c r="T33">
        <v>5638</v>
      </c>
      <c r="U33">
        <v>3129</v>
      </c>
      <c r="V33">
        <v>2642</v>
      </c>
      <c r="W33">
        <v>2569</v>
      </c>
      <c r="X33">
        <v>6227</v>
      </c>
      <c r="Y33">
        <v>6466</v>
      </c>
      <c r="Z33">
        <v>693</v>
      </c>
      <c r="AA33">
        <v>601</v>
      </c>
      <c r="AB33">
        <v>4288</v>
      </c>
      <c r="AC33">
        <v>22</v>
      </c>
      <c r="AD33">
        <v>1350</v>
      </c>
    </row>
    <row r="34" spans="1:30">
      <c r="A34" t="s">
        <v>8</v>
      </c>
      <c r="B34" t="s">
        <v>33</v>
      </c>
      <c r="C34" t="s">
        <v>155</v>
      </c>
      <c r="D34" s="1">
        <v>0.72507494688034058</v>
      </c>
      <c r="E34">
        <v>9516</v>
      </c>
      <c r="F34">
        <v>13124</v>
      </c>
      <c r="G34" s="1">
        <v>1</v>
      </c>
      <c r="H34">
        <v>21</v>
      </c>
      <c r="I34">
        <v>21</v>
      </c>
      <c r="J34">
        <v>9111</v>
      </c>
      <c r="K34">
        <v>405</v>
      </c>
      <c r="L34">
        <v>2712</v>
      </c>
      <c r="M34">
        <v>6804</v>
      </c>
      <c r="N34">
        <v>4736</v>
      </c>
      <c r="O34">
        <v>4780</v>
      </c>
      <c r="P34">
        <v>2451</v>
      </c>
      <c r="Q34">
        <v>6660</v>
      </c>
      <c r="R34">
        <v>6996</v>
      </c>
      <c r="S34">
        <v>8384</v>
      </c>
      <c r="T34">
        <v>3334</v>
      </c>
      <c r="U34">
        <v>991</v>
      </c>
      <c r="V34">
        <v>1335</v>
      </c>
      <c r="W34">
        <v>1377</v>
      </c>
      <c r="X34">
        <v>3401</v>
      </c>
      <c r="Y34">
        <v>3403</v>
      </c>
      <c r="Z34">
        <v>182</v>
      </c>
      <c r="AA34">
        <v>223</v>
      </c>
      <c r="AB34">
        <v>2802</v>
      </c>
      <c r="AC34">
        <v>8</v>
      </c>
      <c r="AD34">
        <v>532</v>
      </c>
    </row>
    <row r="35" spans="1:30">
      <c r="A35" t="s">
        <v>9</v>
      </c>
      <c r="B35" t="s">
        <v>34</v>
      </c>
      <c r="C35" t="s">
        <v>156</v>
      </c>
      <c r="D35" s="1">
        <v>0.80359065532684326</v>
      </c>
      <c r="E35">
        <v>8354</v>
      </c>
      <c r="F35">
        <v>10396</v>
      </c>
      <c r="G35" s="1">
        <v>0.97058820724487305</v>
      </c>
      <c r="H35">
        <v>33</v>
      </c>
      <c r="I35">
        <v>34</v>
      </c>
      <c r="J35">
        <v>7786</v>
      </c>
      <c r="K35">
        <v>568</v>
      </c>
      <c r="L35">
        <v>2500</v>
      </c>
      <c r="M35">
        <v>5854</v>
      </c>
      <c r="N35">
        <v>4577</v>
      </c>
      <c r="O35">
        <v>3777</v>
      </c>
      <c r="P35">
        <v>2146</v>
      </c>
      <c r="Q35">
        <v>5640</v>
      </c>
      <c r="R35">
        <v>6689</v>
      </c>
      <c r="S35">
        <v>6807</v>
      </c>
      <c r="T35">
        <v>2475</v>
      </c>
      <c r="U35">
        <v>1162</v>
      </c>
      <c r="V35">
        <v>1396</v>
      </c>
      <c r="W35">
        <v>1104</v>
      </c>
      <c r="X35">
        <v>3181</v>
      </c>
      <c r="Y35">
        <v>2673</v>
      </c>
      <c r="Z35">
        <v>311</v>
      </c>
      <c r="AA35">
        <v>257</v>
      </c>
      <c r="AB35">
        <v>2170</v>
      </c>
      <c r="AC35">
        <v>7</v>
      </c>
      <c r="AD35">
        <v>305</v>
      </c>
    </row>
    <row r="36" spans="1:30">
      <c r="A36" t="s">
        <v>9</v>
      </c>
      <c r="B36" t="s">
        <v>34</v>
      </c>
      <c r="C36" t="s">
        <v>157</v>
      </c>
      <c r="D36" s="1">
        <v>0.91675770282745361</v>
      </c>
      <c r="E36">
        <v>3222</v>
      </c>
      <c r="F36">
        <v>3515</v>
      </c>
      <c r="G36" s="1">
        <v>1.1000000238418579</v>
      </c>
      <c r="H36">
        <v>11</v>
      </c>
      <c r="I36">
        <v>10</v>
      </c>
      <c r="J36">
        <v>2882</v>
      </c>
      <c r="K36">
        <v>340</v>
      </c>
      <c r="L36">
        <v>779</v>
      </c>
      <c r="M36">
        <v>2443</v>
      </c>
      <c r="N36">
        <v>1866</v>
      </c>
      <c r="O36">
        <v>1356</v>
      </c>
      <c r="P36">
        <v>664</v>
      </c>
      <c r="Q36">
        <v>2218</v>
      </c>
      <c r="R36">
        <v>2496</v>
      </c>
      <c r="S36">
        <v>2457</v>
      </c>
      <c r="T36">
        <v>681</v>
      </c>
      <c r="U36">
        <v>392</v>
      </c>
      <c r="V36">
        <v>439</v>
      </c>
      <c r="W36">
        <v>340</v>
      </c>
      <c r="X36">
        <v>1427</v>
      </c>
      <c r="Y36">
        <v>1016</v>
      </c>
      <c r="Z36">
        <v>172</v>
      </c>
      <c r="AA36">
        <v>168</v>
      </c>
      <c r="AB36">
        <v>524</v>
      </c>
      <c r="AC36">
        <v>3</v>
      </c>
      <c r="AD36">
        <v>157</v>
      </c>
    </row>
    <row r="37" spans="1:30">
      <c r="A37" t="s">
        <v>9</v>
      </c>
      <c r="B37" t="s">
        <v>34</v>
      </c>
      <c r="C37" t="s">
        <v>158</v>
      </c>
      <c r="D37" s="1">
        <v>0.58012431859970093</v>
      </c>
      <c r="E37">
        <v>8099</v>
      </c>
      <c r="F37">
        <v>13961</v>
      </c>
      <c r="G37" s="1">
        <v>1.0399999618530273</v>
      </c>
      <c r="H37">
        <v>26</v>
      </c>
      <c r="I37">
        <v>25</v>
      </c>
      <c r="J37">
        <v>7309</v>
      </c>
      <c r="K37">
        <v>790</v>
      </c>
      <c r="L37">
        <v>2386</v>
      </c>
      <c r="M37">
        <v>5713</v>
      </c>
      <c r="N37">
        <v>4236</v>
      </c>
      <c r="O37">
        <v>3863</v>
      </c>
      <c r="P37">
        <v>2122</v>
      </c>
      <c r="Q37">
        <v>5187</v>
      </c>
      <c r="R37">
        <v>6041</v>
      </c>
      <c r="S37">
        <v>8044</v>
      </c>
      <c r="T37">
        <v>4421</v>
      </c>
      <c r="U37">
        <v>1036</v>
      </c>
      <c r="V37">
        <v>1220</v>
      </c>
      <c r="W37">
        <v>1166</v>
      </c>
      <c r="X37">
        <v>3016</v>
      </c>
      <c r="Y37">
        <v>2697</v>
      </c>
      <c r="Z37">
        <v>389</v>
      </c>
      <c r="AA37">
        <v>401</v>
      </c>
      <c r="AB37">
        <v>2337</v>
      </c>
      <c r="AC37">
        <v>36</v>
      </c>
      <c r="AD37">
        <v>2084</v>
      </c>
    </row>
    <row r="38" spans="1:30">
      <c r="A38" t="s">
        <v>3</v>
      </c>
      <c r="B38" t="s">
        <v>35</v>
      </c>
      <c r="C38" t="s">
        <v>35</v>
      </c>
      <c r="D38" s="1">
        <v>0.81028532981872559</v>
      </c>
      <c r="E38">
        <v>27565</v>
      </c>
      <c r="F38">
        <v>34019</v>
      </c>
      <c r="G38" s="1">
        <v>1</v>
      </c>
      <c r="H38">
        <v>94</v>
      </c>
      <c r="I38">
        <v>94</v>
      </c>
      <c r="J38">
        <v>26154</v>
      </c>
      <c r="K38">
        <v>1411</v>
      </c>
      <c r="L38">
        <v>5937</v>
      </c>
      <c r="M38">
        <v>21628</v>
      </c>
      <c r="N38">
        <v>13973</v>
      </c>
      <c r="O38">
        <v>13592</v>
      </c>
      <c r="P38">
        <v>4990</v>
      </c>
      <c r="Q38">
        <v>21164</v>
      </c>
      <c r="R38">
        <v>23587</v>
      </c>
      <c r="S38">
        <v>24701</v>
      </c>
      <c r="T38">
        <v>5673</v>
      </c>
      <c r="U38">
        <v>2896</v>
      </c>
      <c r="V38">
        <v>3089</v>
      </c>
      <c r="W38">
        <v>2848</v>
      </c>
      <c r="X38">
        <v>10884</v>
      </c>
      <c r="Y38">
        <v>10744</v>
      </c>
      <c r="Z38">
        <v>728</v>
      </c>
      <c r="AA38">
        <v>683</v>
      </c>
      <c r="AB38">
        <v>5448</v>
      </c>
      <c r="AC38">
        <v>145</v>
      </c>
      <c r="AD38">
        <v>225</v>
      </c>
    </row>
    <row r="39" spans="1:30">
      <c r="A39" t="s">
        <v>3</v>
      </c>
      <c r="B39" t="s">
        <v>35</v>
      </c>
      <c r="C39" t="s">
        <v>159</v>
      </c>
      <c r="D39" s="1">
        <v>0.81338769197463989</v>
      </c>
      <c r="E39">
        <v>16796</v>
      </c>
      <c r="F39">
        <v>20649</v>
      </c>
      <c r="G39" s="1">
        <v>1</v>
      </c>
      <c r="H39">
        <v>51</v>
      </c>
      <c r="I39">
        <v>51</v>
      </c>
      <c r="J39">
        <v>15511</v>
      </c>
      <c r="K39">
        <v>1285</v>
      </c>
      <c r="L39">
        <v>3722</v>
      </c>
      <c r="M39">
        <v>13074</v>
      </c>
      <c r="N39">
        <v>8449</v>
      </c>
      <c r="O39">
        <v>8347</v>
      </c>
      <c r="P39">
        <v>3106</v>
      </c>
      <c r="Q39">
        <v>12405</v>
      </c>
      <c r="R39">
        <v>13390</v>
      </c>
      <c r="S39">
        <v>14808</v>
      </c>
      <c r="T39">
        <v>3629</v>
      </c>
      <c r="U39">
        <v>2798</v>
      </c>
      <c r="V39">
        <v>1923</v>
      </c>
      <c r="W39">
        <v>1799</v>
      </c>
      <c r="X39">
        <v>6526</v>
      </c>
      <c r="Y39">
        <v>6548</v>
      </c>
      <c r="Z39">
        <v>583</v>
      </c>
      <c r="AA39">
        <v>702</v>
      </c>
      <c r="AB39">
        <v>3629</v>
      </c>
      <c r="AC39">
        <v>0</v>
      </c>
      <c r="AD39">
        <v>0</v>
      </c>
    </row>
    <row r="40" spans="1:30">
      <c r="A40" t="s">
        <v>3</v>
      </c>
      <c r="B40" t="s">
        <v>35</v>
      </c>
      <c r="C40" t="s">
        <v>160</v>
      </c>
      <c r="D40" s="1">
        <v>0.85240846872329712</v>
      </c>
      <c r="E40">
        <v>19409</v>
      </c>
      <c r="F40">
        <v>22770</v>
      </c>
      <c r="G40" s="1">
        <v>1</v>
      </c>
      <c r="H40">
        <v>58</v>
      </c>
      <c r="I40">
        <v>58</v>
      </c>
      <c r="J40">
        <v>18460</v>
      </c>
      <c r="K40">
        <v>949</v>
      </c>
      <c r="L40">
        <v>4170</v>
      </c>
      <c r="M40">
        <v>15239</v>
      </c>
      <c r="N40">
        <v>9743</v>
      </c>
      <c r="O40">
        <v>9666</v>
      </c>
      <c r="P40">
        <v>3683</v>
      </c>
      <c r="Q40">
        <v>14777</v>
      </c>
      <c r="R40">
        <v>15820</v>
      </c>
      <c r="S40">
        <v>16501</v>
      </c>
      <c r="T40">
        <v>3829</v>
      </c>
      <c r="U40">
        <v>937</v>
      </c>
      <c r="V40">
        <v>2168</v>
      </c>
      <c r="W40">
        <v>2002</v>
      </c>
      <c r="X40">
        <v>7575</v>
      </c>
      <c r="Y40">
        <v>7664</v>
      </c>
      <c r="Z40">
        <v>462</v>
      </c>
      <c r="AA40">
        <v>487</v>
      </c>
      <c r="AB40">
        <v>3829</v>
      </c>
      <c r="AC40">
        <v>0</v>
      </c>
      <c r="AD40">
        <v>0</v>
      </c>
    </row>
    <row r="41" spans="1:30">
      <c r="A41" t="s">
        <v>8</v>
      </c>
      <c r="B41" t="s">
        <v>8</v>
      </c>
      <c r="C41" t="s">
        <v>161</v>
      </c>
      <c r="D41" s="1">
        <v>0.79831093549728394</v>
      </c>
      <c r="E41">
        <v>20138</v>
      </c>
      <c r="F41">
        <v>25226</v>
      </c>
      <c r="G41" s="1">
        <v>1</v>
      </c>
      <c r="H41">
        <v>30</v>
      </c>
      <c r="I41">
        <v>30</v>
      </c>
      <c r="J41">
        <v>17821</v>
      </c>
      <c r="K41">
        <v>2317</v>
      </c>
      <c r="L41">
        <v>4714</v>
      </c>
      <c r="M41">
        <v>15424</v>
      </c>
      <c r="N41">
        <v>9955</v>
      </c>
      <c r="O41">
        <v>10183</v>
      </c>
      <c r="P41">
        <v>3469</v>
      </c>
      <c r="Q41">
        <v>14352</v>
      </c>
      <c r="R41">
        <v>14874</v>
      </c>
      <c r="S41">
        <v>16376</v>
      </c>
      <c r="T41">
        <v>6147</v>
      </c>
      <c r="U41">
        <v>2237</v>
      </c>
      <c r="V41">
        <v>2374</v>
      </c>
      <c r="W41">
        <v>2340</v>
      </c>
      <c r="X41">
        <v>7581</v>
      </c>
      <c r="Y41">
        <v>7843</v>
      </c>
      <c r="Z41">
        <v>1089</v>
      </c>
      <c r="AA41">
        <v>1228</v>
      </c>
      <c r="AB41">
        <v>2907</v>
      </c>
      <c r="AC41">
        <v>41</v>
      </c>
      <c r="AD41">
        <v>3240</v>
      </c>
    </row>
    <row r="42" spans="1:30">
      <c r="A42" t="s">
        <v>8</v>
      </c>
      <c r="B42" t="s">
        <v>8</v>
      </c>
      <c r="C42" t="s">
        <v>162</v>
      </c>
      <c r="D42" s="1">
        <v>0.91198438405990601</v>
      </c>
      <c r="E42">
        <v>29037</v>
      </c>
      <c r="F42">
        <v>31839</v>
      </c>
      <c r="G42" s="1">
        <v>1.0270270109176636</v>
      </c>
      <c r="H42">
        <v>38</v>
      </c>
      <c r="I42">
        <v>37</v>
      </c>
      <c r="J42">
        <v>26337</v>
      </c>
      <c r="K42">
        <v>2700</v>
      </c>
      <c r="L42">
        <v>8209</v>
      </c>
      <c r="M42">
        <v>20828</v>
      </c>
      <c r="N42">
        <v>14423</v>
      </c>
      <c r="O42">
        <v>14614</v>
      </c>
      <c r="P42">
        <v>6306</v>
      </c>
      <c r="Q42">
        <v>20031</v>
      </c>
      <c r="R42">
        <v>20787</v>
      </c>
      <c r="S42">
        <v>21300</v>
      </c>
      <c r="T42">
        <v>7128</v>
      </c>
      <c r="U42">
        <v>2482</v>
      </c>
      <c r="V42">
        <v>4513</v>
      </c>
      <c r="W42">
        <v>3696</v>
      </c>
      <c r="X42">
        <v>9910</v>
      </c>
      <c r="Y42">
        <v>10918</v>
      </c>
      <c r="Z42">
        <v>1867</v>
      </c>
      <c r="AA42">
        <v>833</v>
      </c>
      <c r="AB42">
        <v>3768</v>
      </c>
      <c r="AC42">
        <v>62</v>
      </c>
      <c r="AD42">
        <v>3360</v>
      </c>
    </row>
    <row r="43" spans="1:30">
      <c r="A43" t="s">
        <v>10</v>
      </c>
      <c r="B43" t="s">
        <v>36</v>
      </c>
      <c r="C43" t="s">
        <v>163</v>
      </c>
      <c r="D43" s="1">
        <v>0.96815580129623413</v>
      </c>
      <c r="E43">
        <v>23105</v>
      </c>
      <c r="F43">
        <v>23865</v>
      </c>
      <c r="G43" s="1">
        <v>1</v>
      </c>
      <c r="H43">
        <v>53</v>
      </c>
      <c r="I43">
        <v>53</v>
      </c>
      <c r="J43">
        <v>21296</v>
      </c>
      <c r="K43">
        <v>1809</v>
      </c>
      <c r="L43">
        <v>6640</v>
      </c>
      <c r="M43">
        <v>16465</v>
      </c>
      <c r="N43">
        <v>11252</v>
      </c>
      <c r="O43">
        <v>11853</v>
      </c>
      <c r="P43">
        <v>5350</v>
      </c>
      <c r="Q43">
        <v>15946</v>
      </c>
      <c r="R43">
        <v>16401</v>
      </c>
      <c r="S43">
        <v>17132</v>
      </c>
      <c r="T43">
        <v>4176</v>
      </c>
      <c r="U43">
        <v>1647</v>
      </c>
      <c r="V43">
        <v>3170</v>
      </c>
      <c r="W43">
        <v>3470</v>
      </c>
      <c r="X43">
        <v>8082</v>
      </c>
      <c r="Y43">
        <v>8383</v>
      </c>
      <c r="Z43">
        <v>854</v>
      </c>
      <c r="AA43">
        <v>955</v>
      </c>
      <c r="AB43">
        <v>3778</v>
      </c>
      <c r="AC43">
        <v>11</v>
      </c>
      <c r="AD43">
        <v>398</v>
      </c>
    </row>
    <row r="44" spans="1:30">
      <c r="A44" t="s">
        <v>10</v>
      </c>
      <c r="B44" t="s">
        <v>36</v>
      </c>
      <c r="C44" t="s">
        <v>36</v>
      </c>
      <c r="D44" s="1">
        <v>1.1636536121368408</v>
      </c>
      <c r="E44">
        <v>25654</v>
      </c>
      <c r="F44">
        <v>22046</v>
      </c>
      <c r="G44" s="1">
        <v>1.3636363744735718</v>
      </c>
      <c r="H44">
        <v>45</v>
      </c>
      <c r="I44">
        <v>33</v>
      </c>
      <c r="J44">
        <v>23228</v>
      </c>
      <c r="K44">
        <v>2426</v>
      </c>
      <c r="L44">
        <v>7059</v>
      </c>
      <c r="M44">
        <v>18595</v>
      </c>
      <c r="N44">
        <v>12754</v>
      </c>
      <c r="O44">
        <v>12900</v>
      </c>
      <c r="P44">
        <v>5311</v>
      </c>
      <c r="Q44">
        <v>17917</v>
      </c>
      <c r="R44">
        <v>18956</v>
      </c>
      <c r="S44">
        <v>16277</v>
      </c>
      <c r="T44">
        <v>3407</v>
      </c>
      <c r="U44">
        <v>1797</v>
      </c>
      <c r="V44">
        <v>3574</v>
      </c>
      <c r="W44">
        <v>3485</v>
      </c>
      <c r="X44">
        <v>9180</v>
      </c>
      <c r="Y44">
        <v>9415</v>
      </c>
      <c r="Z44">
        <v>1136</v>
      </c>
      <c r="AA44">
        <v>1290</v>
      </c>
      <c r="AB44">
        <v>2927</v>
      </c>
      <c r="AC44">
        <v>13</v>
      </c>
      <c r="AD44">
        <v>480</v>
      </c>
    </row>
    <row r="45" spans="1:30">
      <c r="A45" t="s">
        <v>10</v>
      </c>
      <c r="B45" t="s">
        <v>36</v>
      </c>
      <c r="C45" t="s">
        <v>164</v>
      </c>
      <c r="D45" s="1">
        <v>0.81896078586578369</v>
      </c>
      <c r="E45">
        <v>11947</v>
      </c>
      <c r="F45">
        <v>14588</v>
      </c>
      <c r="G45" s="1">
        <v>0.81481480598449707</v>
      </c>
      <c r="H45">
        <v>22</v>
      </c>
      <c r="I45">
        <v>27</v>
      </c>
      <c r="J45">
        <v>10778</v>
      </c>
      <c r="K45">
        <v>1169</v>
      </c>
      <c r="L45">
        <v>2865</v>
      </c>
      <c r="M45">
        <v>9082</v>
      </c>
      <c r="N45">
        <v>6077</v>
      </c>
      <c r="O45">
        <v>5870</v>
      </c>
      <c r="P45">
        <v>2184</v>
      </c>
      <c r="Q45">
        <v>8594</v>
      </c>
      <c r="R45">
        <v>9725</v>
      </c>
      <c r="S45">
        <v>10543</v>
      </c>
      <c r="T45">
        <v>2482</v>
      </c>
      <c r="U45">
        <v>1016</v>
      </c>
      <c r="V45">
        <v>1470</v>
      </c>
      <c r="W45">
        <v>1395</v>
      </c>
      <c r="X45">
        <v>4607</v>
      </c>
      <c r="Y45">
        <v>4475</v>
      </c>
      <c r="Z45">
        <v>532</v>
      </c>
      <c r="AA45">
        <v>637</v>
      </c>
      <c r="AB45">
        <v>2061</v>
      </c>
      <c r="AC45">
        <v>9</v>
      </c>
      <c r="AD45">
        <v>421</v>
      </c>
    </row>
    <row r="46" spans="1:30">
      <c r="A46" t="s">
        <v>8</v>
      </c>
      <c r="B46" t="s">
        <v>124</v>
      </c>
      <c r="C46" t="s">
        <v>124</v>
      </c>
      <c r="D46" s="1">
        <v>0.93015784025192261</v>
      </c>
      <c r="E46">
        <v>62267</v>
      </c>
      <c r="F46">
        <v>66942</v>
      </c>
      <c r="G46" s="1">
        <v>1.0099999904632568</v>
      </c>
      <c r="H46">
        <v>101</v>
      </c>
      <c r="I46">
        <v>100</v>
      </c>
      <c r="J46">
        <v>51043</v>
      </c>
      <c r="K46">
        <v>11224</v>
      </c>
      <c r="L46">
        <v>17508</v>
      </c>
      <c r="M46">
        <v>44759</v>
      </c>
      <c r="N46">
        <v>32581</v>
      </c>
      <c r="O46">
        <v>29686</v>
      </c>
      <c r="P46">
        <v>8437</v>
      </c>
      <c r="Q46">
        <v>42606</v>
      </c>
      <c r="R46">
        <v>44421</v>
      </c>
      <c r="S46">
        <v>49512</v>
      </c>
      <c r="T46">
        <v>10258</v>
      </c>
      <c r="U46">
        <v>4732</v>
      </c>
      <c r="V46">
        <v>10015</v>
      </c>
      <c r="W46">
        <v>7493</v>
      </c>
      <c r="X46">
        <v>22566</v>
      </c>
      <c r="Y46">
        <v>22193</v>
      </c>
      <c r="Z46">
        <v>6905</v>
      </c>
      <c r="AA46">
        <v>4319</v>
      </c>
      <c r="AB46">
        <v>8092</v>
      </c>
      <c r="AC46">
        <v>68</v>
      </c>
      <c r="AD46">
        <v>2166</v>
      </c>
    </row>
    <row r="47" spans="1:30">
      <c r="A47" t="s">
        <v>11</v>
      </c>
      <c r="B47" t="s">
        <v>37</v>
      </c>
      <c r="C47" t="s">
        <v>165</v>
      </c>
      <c r="D47" s="1">
        <v>0.80323052406311035</v>
      </c>
      <c r="E47">
        <v>28983</v>
      </c>
      <c r="F47">
        <v>36083</v>
      </c>
      <c r="G47" s="1">
        <v>1</v>
      </c>
      <c r="H47">
        <v>106</v>
      </c>
      <c r="I47">
        <v>106</v>
      </c>
      <c r="J47">
        <v>27429</v>
      </c>
      <c r="K47">
        <v>1554</v>
      </c>
      <c r="L47">
        <v>9616</v>
      </c>
      <c r="M47">
        <v>19367</v>
      </c>
      <c r="N47">
        <v>14412</v>
      </c>
      <c r="O47">
        <v>14571</v>
      </c>
      <c r="P47">
        <v>8840</v>
      </c>
      <c r="Q47">
        <v>18589</v>
      </c>
      <c r="R47">
        <v>20381</v>
      </c>
      <c r="S47">
        <v>23193</v>
      </c>
      <c r="T47">
        <v>9024</v>
      </c>
      <c r="U47">
        <v>1684</v>
      </c>
      <c r="V47">
        <v>4948</v>
      </c>
      <c r="W47">
        <v>4668</v>
      </c>
      <c r="X47">
        <v>9464</v>
      </c>
      <c r="Y47">
        <v>9903</v>
      </c>
      <c r="Z47">
        <v>729</v>
      </c>
      <c r="AA47">
        <v>825</v>
      </c>
      <c r="AB47">
        <v>7621</v>
      </c>
      <c r="AC47">
        <v>15</v>
      </c>
      <c r="AD47">
        <v>1403</v>
      </c>
    </row>
    <row r="48" spans="1:30">
      <c r="A48" t="s">
        <v>11</v>
      </c>
      <c r="B48" t="s">
        <v>37</v>
      </c>
      <c r="C48" t="s">
        <v>37</v>
      </c>
      <c r="D48" s="1">
        <v>0.76800084114074707</v>
      </c>
      <c r="E48">
        <v>25650</v>
      </c>
      <c r="F48">
        <v>33398</v>
      </c>
      <c r="G48" s="1">
        <v>1.0987653732299805</v>
      </c>
      <c r="H48">
        <v>89</v>
      </c>
      <c r="I48">
        <v>81</v>
      </c>
      <c r="J48">
        <v>23113</v>
      </c>
      <c r="K48">
        <v>2537</v>
      </c>
      <c r="L48">
        <v>8114</v>
      </c>
      <c r="M48">
        <v>17536</v>
      </c>
      <c r="N48">
        <v>12932</v>
      </c>
      <c r="O48">
        <v>12718</v>
      </c>
      <c r="P48">
        <v>7109</v>
      </c>
      <c r="Q48">
        <v>16004</v>
      </c>
      <c r="R48">
        <v>16930</v>
      </c>
      <c r="S48">
        <v>21339</v>
      </c>
      <c r="T48">
        <v>8481</v>
      </c>
      <c r="U48">
        <v>1841</v>
      </c>
      <c r="V48">
        <v>4211</v>
      </c>
      <c r="W48">
        <v>3903</v>
      </c>
      <c r="X48">
        <v>8721</v>
      </c>
      <c r="Y48">
        <v>8815</v>
      </c>
      <c r="Z48">
        <v>1298</v>
      </c>
      <c r="AA48">
        <v>1239</v>
      </c>
      <c r="AB48">
        <v>7515</v>
      </c>
      <c r="AC48">
        <v>23</v>
      </c>
      <c r="AD48">
        <v>966</v>
      </c>
    </row>
    <row r="49" spans="1:30">
      <c r="A49" t="s">
        <v>4</v>
      </c>
      <c r="B49" t="s">
        <v>38</v>
      </c>
      <c r="C49" t="s">
        <v>166</v>
      </c>
      <c r="D49" s="1">
        <v>0.91694158315658569</v>
      </c>
      <c r="E49">
        <v>45496</v>
      </c>
      <c r="F49">
        <v>49617</v>
      </c>
      <c r="G49" s="1">
        <v>1.0188679695129395</v>
      </c>
      <c r="H49">
        <v>162</v>
      </c>
      <c r="I49">
        <v>159</v>
      </c>
      <c r="J49">
        <v>40789</v>
      </c>
      <c r="K49">
        <v>4707</v>
      </c>
      <c r="L49">
        <v>11510</v>
      </c>
      <c r="M49">
        <v>33986</v>
      </c>
      <c r="N49">
        <v>22948</v>
      </c>
      <c r="O49">
        <v>22548</v>
      </c>
      <c r="P49">
        <v>8182</v>
      </c>
      <c r="Q49">
        <v>32607</v>
      </c>
      <c r="R49">
        <v>34764</v>
      </c>
      <c r="S49">
        <v>35570</v>
      </c>
      <c r="T49">
        <v>8731</v>
      </c>
      <c r="U49">
        <v>8182</v>
      </c>
      <c r="V49">
        <v>5855</v>
      </c>
      <c r="W49">
        <v>5655</v>
      </c>
      <c r="X49">
        <v>17093</v>
      </c>
      <c r="Y49">
        <v>16893</v>
      </c>
      <c r="Z49">
        <v>2359</v>
      </c>
      <c r="AA49">
        <v>2348</v>
      </c>
      <c r="AB49">
        <v>7926</v>
      </c>
      <c r="AC49">
        <v>18</v>
      </c>
      <c r="AD49">
        <v>805</v>
      </c>
    </row>
    <row r="50" spans="1:30">
      <c r="A50" t="s">
        <v>4</v>
      </c>
      <c r="B50" t="s">
        <v>38</v>
      </c>
      <c r="C50" t="s">
        <v>167</v>
      </c>
      <c r="D50" s="1">
        <v>0.89858663082122803</v>
      </c>
      <c r="E50">
        <v>28701</v>
      </c>
      <c r="F50">
        <v>31940</v>
      </c>
      <c r="G50" s="1">
        <v>0.98888885974884033</v>
      </c>
      <c r="H50">
        <v>89</v>
      </c>
      <c r="I50">
        <v>90</v>
      </c>
      <c r="J50">
        <v>26113</v>
      </c>
      <c r="K50">
        <v>2588</v>
      </c>
      <c r="L50">
        <v>7553</v>
      </c>
      <c r="M50">
        <v>21148</v>
      </c>
      <c r="N50">
        <v>14643</v>
      </c>
      <c r="O50">
        <v>14058</v>
      </c>
      <c r="P50">
        <v>5606</v>
      </c>
      <c r="Q50">
        <v>20507</v>
      </c>
      <c r="R50">
        <v>21551</v>
      </c>
      <c r="S50">
        <v>22896</v>
      </c>
      <c r="T50">
        <v>5622</v>
      </c>
      <c r="U50">
        <v>4390</v>
      </c>
      <c r="V50">
        <v>3892</v>
      </c>
      <c r="W50">
        <v>3661</v>
      </c>
      <c r="X50">
        <v>10751</v>
      </c>
      <c r="Y50">
        <v>10397</v>
      </c>
      <c r="Z50">
        <v>1289</v>
      </c>
      <c r="AA50">
        <v>1299</v>
      </c>
      <c r="AB50">
        <v>5387</v>
      </c>
      <c r="AC50">
        <v>6</v>
      </c>
      <c r="AD50">
        <v>235</v>
      </c>
    </row>
    <row r="51" spans="1:30">
      <c r="A51" t="s">
        <v>7</v>
      </c>
      <c r="B51" t="s">
        <v>39</v>
      </c>
      <c r="C51" t="s">
        <v>168</v>
      </c>
      <c r="D51" s="1">
        <v>0.92077678442001343</v>
      </c>
      <c r="E51">
        <v>30605</v>
      </c>
      <c r="F51">
        <v>33238</v>
      </c>
      <c r="G51" s="1">
        <v>1</v>
      </c>
      <c r="H51">
        <v>80</v>
      </c>
      <c r="I51">
        <v>80</v>
      </c>
      <c r="J51">
        <v>26777</v>
      </c>
      <c r="K51">
        <v>3828</v>
      </c>
      <c r="L51">
        <v>9042</v>
      </c>
      <c r="M51">
        <v>21563</v>
      </c>
      <c r="N51">
        <v>16043</v>
      </c>
      <c r="O51">
        <v>14562</v>
      </c>
      <c r="P51">
        <v>6189</v>
      </c>
      <c r="Q51">
        <v>20588</v>
      </c>
      <c r="R51">
        <v>22656</v>
      </c>
      <c r="S51">
        <v>26189</v>
      </c>
      <c r="T51">
        <v>3488</v>
      </c>
      <c r="U51">
        <v>3501</v>
      </c>
      <c r="V51">
        <v>4736</v>
      </c>
      <c r="W51">
        <v>4306</v>
      </c>
      <c r="X51">
        <v>11307</v>
      </c>
      <c r="Y51">
        <v>10256</v>
      </c>
      <c r="Z51">
        <v>2031</v>
      </c>
      <c r="AA51">
        <v>1797</v>
      </c>
      <c r="AB51">
        <v>3413</v>
      </c>
      <c r="AC51">
        <v>4</v>
      </c>
      <c r="AD51">
        <v>75</v>
      </c>
    </row>
    <row r="52" spans="1:30">
      <c r="A52" t="s">
        <v>7</v>
      </c>
      <c r="B52" t="s">
        <v>39</v>
      </c>
      <c r="C52" t="s">
        <v>39</v>
      </c>
      <c r="D52" s="1">
        <v>0.86603468656539917</v>
      </c>
      <c r="E52">
        <v>25701</v>
      </c>
      <c r="F52">
        <v>29677</v>
      </c>
      <c r="G52" s="1">
        <v>1</v>
      </c>
      <c r="H52">
        <v>60</v>
      </c>
      <c r="I52">
        <v>60</v>
      </c>
      <c r="J52">
        <v>23063</v>
      </c>
      <c r="K52">
        <v>2638</v>
      </c>
      <c r="L52">
        <v>7628</v>
      </c>
      <c r="M52">
        <v>18073</v>
      </c>
      <c r="N52">
        <v>13110</v>
      </c>
      <c r="O52">
        <v>12591</v>
      </c>
      <c r="P52">
        <v>5992</v>
      </c>
      <c r="Q52">
        <v>17071</v>
      </c>
      <c r="R52">
        <v>18056</v>
      </c>
      <c r="S52">
        <v>20119</v>
      </c>
      <c r="T52">
        <v>6378</v>
      </c>
      <c r="U52">
        <v>2830</v>
      </c>
      <c r="V52">
        <v>3952</v>
      </c>
      <c r="W52">
        <v>3676</v>
      </c>
      <c r="X52">
        <v>9158</v>
      </c>
      <c r="Y52">
        <v>8915</v>
      </c>
      <c r="Z52">
        <v>1343</v>
      </c>
      <c r="AA52">
        <v>1295</v>
      </c>
      <c r="AB52">
        <v>5998</v>
      </c>
      <c r="AC52">
        <v>7</v>
      </c>
      <c r="AD52">
        <v>380</v>
      </c>
    </row>
    <row r="53" spans="1:30">
      <c r="A53" t="s">
        <v>12</v>
      </c>
      <c r="B53" t="s">
        <v>40</v>
      </c>
      <c r="C53" t="s">
        <v>169</v>
      </c>
      <c r="D53" s="1">
        <v>0.85937237739562988</v>
      </c>
      <c r="E53">
        <v>36880</v>
      </c>
      <c r="F53">
        <v>42915</v>
      </c>
      <c r="G53" s="1">
        <v>1.0338983535766602</v>
      </c>
      <c r="H53">
        <v>61</v>
      </c>
      <c r="I53">
        <v>59</v>
      </c>
      <c r="J53">
        <v>35521</v>
      </c>
      <c r="K53">
        <v>1359</v>
      </c>
      <c r="L53">
        <v>8660</v>
      </c>
      <c r="M53">
        <v>28220</v>
      </c>
      <c r="N53">
        <v>17684</v>
      </c>
      <c r="O53">
        <v>19196</v>
      </c>
      <c r="P53">
        <v>7678</v>
      </c>
      <c r="Q53">
        <v>27843</v>
      </c>
      <c r="R53">
        <v>30216</v>
      </c>
      <c r="S53">
        <v>30448</v>
      </c>
      <c r="T53">
        <v>7869</v>
      </c>
      <c r="U53">
        <v>1841</v>
      </c>
      <c r="V53">
        <v>4285</v>
      </c>
      <c r="W53">
        <v>4375</v>
      </c>
      <c r="X53">
        <v>13399</v>
      </c>
      <c r="Y53">
        <v>14821</v>
      </c>
      <c r="Z53">
        <v>658</v>
      </c>
      <c r="AA53">
        <v>701</v>
      </c>
      <c r="AB53">
        <v>4830</v>
      </c>
      <c r="AC53">
        <v>56</v>
      </c>
      <c r="AD53">
        <v>3039</v>
      </c>
    </row>
    <row r="54" spans="1:30">
      <c r="A54" t="s">
        <v>12</v>
      </c>
      <c r="B54" t="s">
        <v>40</v>
      </c>
      <c r="C54" t="s">
        <v>40</v>
      </c>
      <c r="D54" s="1">
        <v>0.80402213335037231</v>
      </c>
      <c r="E54">
        <v>27650</v>
      </c>
      <c r="F54">
        <v>34390</v>
      </c>
      <c r="G54" s="1">
        <v>1</v>
      </c>
      <c r="H54">
        <v>63</v>
      </c>
      <c r="I54">
        <v>63</v>
      </c>
      <c r="J54">
        <v>26910</v>
      </c>
      <c r="K54">
        <v>740</v>
      </c>
      <c r="L54">
        <v>5960</v>
      </c>
      <c r="M54">
        <v>21690</v>
      </c>
      <c r="N54">
        <v>13914</v>
      </c>
      <c r="O54">
        <v>13736</v>
      </c>
      <c r="P54">
        <v>5511</v>
      </c>
      <c r="Q54">
        <v>21399</v>
      </c>
      <c r="R54">
        <v>22235</v>
      </c>
      <c r="S54">
        <v>24594</v>
      </c>
      <c r="T54">
        <v>6111</v>
      </c>
      <c r="U54">
        <v>2072</v>
      </c>
      <c r="V54">
        <v>3050</v>
      </c>
      <c r="W54">
        <v>2910</v>
      </c>
      <c r="X54">
        <v>10864</v>
      </c>
      <c r="Y54">
        <v>10826</v>
      </c>
      <c r="Z54">
        <v>375</v>
      </c>
      <c r="AA54">
        <v>365</v>
      </c>
      <c r="AB54">
        <v>3875</v>
      </c>
      <c r="AC54">
        <v>50</v>
      </c>
      <c r="AD54">
        <v>2236</v>
      </c>
    </row>
    <row r="55" spans="1:30">
      <c r="A55" t="s">
        <v>9</v>
      </c>
      <c r="B55" t="s">
        <v>9</v>
      </c>
      <c r="C55" t="s">
        <v>170</v>
      </c>
      <c r="D55" s="1">
        <v>0.98775738477706909</v>
      </c>
      <c r="E55">
        <v>7952</v>
      </c>
      <c r="F55">
        <v>8051</v>
      </c>
      <c r="G55" s="1">
        <v>1.2352941036224365</v>
      </c>
      <c r="H55">
        <v>21</v>
      </c>
      <c r="I55">
        <v>17</v>
      </c>
      <c r="J55">
        <v>7372</v>
      </c>
      <c r="K55">
        <v>580</v>
      </c>
      <c r="L55">
        <v>2704</v>
      </c>
      <c r="M55">
        <v>5248</v>
      </c>
      <c r="N55">
        <v>3968</v>
      </c>
      <c r="O55">
        <v>3984</v>
      </c>
      <c r="P55">
        <v>2293</v>
      </c>
      <c r="Q55">
        <v>5079</v>
      </c>
      <c r="R55">
        <v>5732</v>
      </c>
      <c r="S55">
        <v>4873</v>
      </c>
      <c r="T55">
        <v>2315</v>
      </c>
      <c r="U55">
        <v>560</v>
      </c>
      <c r="V55">
        <v>1397</v>
      </c>
      <c r="W55">
        <v>1307</v>
      </c>
      <c r="X55">
        <v>2571</v>
      </c>
      <c r="Y55">
        <v>2677</v>
      </c>
      <c r="Z55">
        <v>415</v>
      </c>
      <c r="AA55">
        <v>165</v>
      </c>
      <c r="AB55">
        <v>2143</v>
      </c>
      <c r="AC55">
        <v>3</v>
      </c>
      <c r="AD55">
        <v>172</v>
      </c>
    </row>
    <row r="56" spans="1:30">
      <c r="A56" t="s">
        <v>9</v>
      </c>
      <c r="B56" t="s">
        <v>9</v>
      </c>
      <c r="C56" t="s">
        <v>171</v>
      </c>
      <c r="D56" s="1">
        <v>0.74519366025924683</v>
      </c>
      <c r="E56">
        <v>12788</v>
      </c>
      <c r="F56">
        <v>17161</v>
      </c>
      <c r="G56" s="1">
        <v>0.92500001192092896</v>
      </c>
      <c r="H56">
        <v>37</v>
      </c>
      <c r="I56">
        <v>40</v>
      </c>
      <c r="J56">
        <v>12419</v>
      </c>
      <c r="K56">
        <v>369</v>
      </c>
      <c r="L56">
        <v>3644</v>
      </c>
      <c r="M56">
        <v>9144</v>
      </c>
      <c r="N56">
        <v>6366</v>
      </c>
      <c r="O56">
        <v>6422</v>
      </c>
      <c r="P56">
        <v>3364</v>
      </c>
      <c r="Q56">
        <v>9055</v>
      </c>
      <c r="R56">
        <v>10243</v>
      </c>
      <c r="S56">
        <v>11576</v>
      </c>
      <c r="T56">
        <v>3746</v>
      </c>
      <c r="U56">
        <v>971</v>
      </c>
      <c r="V56">
        <v>1813</v>
      </c>
      <c r="W56">
        <v>1831</v>
      </c>
      <c r="X56">
        <v>4553</v>
      </c>
      <c r="Y56">
        <v>4591</v>
      </c>
      <c r="Z56">
        <v>201</v>
      </c>
      <c r="AA56">
        <v>168</v>
      </c>
      <c r="AB56">
        <v>3746</v>
      </c>
      <c r="AC56">
        <v>0</v>
      </c>
      <c r="AD56">
        <v>0</v>
      </c>
    </row>
    <row r="57" spans="1:30">
      <c r="A57" t="s">
        <v>2</v>
      </c>
      <c r="B57" t="s">
        <v>41</v>
      </c>
      <c r="C57" t="s">
        <v>41</v>
      </c>
      <c r="D57" s="1">
        <v>0.75569534301757812</v>
      </c>
      <c r="E57">
        <v>16209</v>
      </c>
      <c r="F57">
        <v>21449</v>
      </c>
      <c r="G57" s="1">
        <v>0.97959184646606445</v>
      </c>
      <c r="H57">
        <v>48</v>
      </c>
      <c r="I57">
        <v>49</v>
      </c>
      <c r="J57">
        <v>15493</v>
      </c>
      <c r="K57">
        <v>716</v>
      </c>
      <c r="L57">
        <v>4548</v>
      </c>
      <c r="M57">
        <v>11661</v>
      </c>
      <c r="N57">
        <v>7928</v>
      </c>
      <c r="O57">
        <v>8281</v>
      </c>
      <c r="P57">
        <v>4084</v>
      </c>
      <c r="Q57">
        <v>11409</v>
      </c>
      <c r="R57">
        <v>12813</v>
      </c>
      <c r="S57">
        <v>14258</v>
      </c>
      <c r="T57">
        <v>4893</v>
      </c>
      <c r="U57">
        <v>1463</v>
      </c>
      <c r="V57">
        <v>2251</v>
      </c>
      <c r="W57">
        <v>2297</v>
      </c>
      <c r="X57">
        <v>5677</v>
      </c>
      <c r="Y57">
        <v>5984</v>
      </c>
      <c r="Z57">
        <v>342</v>
      </c>
      <c r="AA57">
        <v>374</v>
      </c>
      <c r="AB57">
        <v>4134</v>
      </c>
      <c r="AC57">
        <v>16</v>
      </c>
      <c r="AD57">
        <v>759</v>
      </c>
    </row>
    <row r="58" spans="1:30">
      <c r="A58" t="s">
        <v>2</v>
      </c>
      <c r="B58" t="s">
        <v>41</v>
      </c>
      <c r="C58" t="s">
        <v>172</v>
      </c>
      <c r="D58" s="1">
        <v>0.78389734029769897</v>
      </c>
      <c r="E58">
        <v>19691</v>
      </c>
      <c r="F58">
        <v>25119</v>
      </c>
      <c r="G58" s="1">
        <v>0.94999998807907104</v>
      </c>
      <c r="H58">
        <v>38</v>
      </c>
      <c r="I58">
        <v>40</v>
      </c>
      <c r="J58">
        <v>18996</v>
      </c>
      <c r="K58">
        <v>695</v>
      </c>
      <c r="L58">
        <v>5467</v>
      </c>
      <c r="M58">
        <v>14224</v>
      </c>
      <c r="N58">
        <v>9611</v>
      </c>
      <c r="O58">
        <v>10080</v>
      </c>
      <c r="P58">
        <v>5069</v>
      </c>
      <c r="Q58">
        <v>13927</v>
      </c>
      <c r="R58">
        <v>15561</v>
      </c>
      <c r="S58">
        <v>15543</v>
      </c>
      <c r="T58">
        <v>6885</v>
      </c>
      <c r="U58">
        <v>1149</v>
      </c>
      <c r="V58">
        <v>2734</v>
      </c>
      <c r="W58">
        <v>2733</v>
      </c>
      <c r="X58">
        <v>6877</v>
      </c>
      <c r="Y58">
        <v>7347</v>
      </c>
      <c r="Z58">
        <v>340</v>
      </c>
      <c r="AA58">
        <v>355</v>
      </c>
      <c r="AB58">
        <v>4273</v>
      </c>
      <c r="AC58">
        <v>42</v>
      </c>
      <c r="AD58">
        <v>2612</v>
      </c>
    </row>
    <row r="59" spans="1:30">
      <c r="A59" t="s">
        <v>2</v>
      </c>
      <c r="B59" t="s">
        <v>41</v>
      </c>
      <c r="C59" t="s">
        <v>173</v>
      </c>
      <c r="D59" s="1">
        <v>0.80985730886459351</v>
      </c>
      <c r="E59">
        <v>19944</v>
      </c>
      <c r="F59">
        <v>24627</v>
      </c>
      <c r="G59" s="1">
        <v>1</v>
      </c>
      <c r="H59">
        <v>43</v>
      </c>
      <c r="I59">
        <v>43</v>
      </c>
      <c r="J59">
        <v>19180</v>
      </c>
      <c r="K59">
        <v>764</v>
      </c>
      <c r="L59">
        <v>5942</v>
      </c>
      <c r="M59">
        <v>14002</v>
      </c>
      <c r="N59">
        <v>9928</v>
      </c>
      <c r="O59">
        <v>10016</v>
      </c>
      <c r="P59">
        <v>5463</v>
      </c>
      <c r="Q59">
        <v>13717</v>
      </c>
      <c r="R59">
        <v>14937</v>
      </c>
      <c r="S59">
        <v>15303</v>
      </c>
      <c r="T59">
        <v>6685</v>
      </c>
      <c r="U59">
        <v>1495</v>
      </c>
      <c r="V59">
        <v>3056</v>
      </c>
      <c r="W59">
        <v>2886</v>
      </c>
      <c r="X59">
        <v>6872</v>
      </c>
      <c r="Y59">
        <v>7130</v>
      </c>
      <c r="Z59">
        <v>367</v>
      </c>
      <c r="AA59">
        <v>397</v>
      </c>
      <c r="AB59">
        <v>4579</v>
      </c>
      <c r="AC59">
        <v>38</v>
      </c>
      <c r="AD59">
        <v>2106</v>
      </c>
    </row>
    <row r="60" spans="1:30">
      <c r="A60" t="s">
        <v>5</v>
      </c>
      <c r="B60" t="s">
        <v>42</v>
      </c>
      <c r="C60" t="s">
        <v>174</v>
      </c>
      <c r="D60" s="1">
        <v>0.80126821994781494</v>
      </c>
      <c r="E60">
        <v>32737</v>
      </c>
      <c r="F60">
        <v>40856</v>
      </c>
      <c r="G60" s="1">
        <v>0.97368419170379639</v>
      </c>
      <c r="H60">
        <v>74</v>
      </c>
      <c r="I60">
        <v>76</v>
      </c>
      <c r="J60">
        <v>31477</v>
      </c>
      <c r="K60">
        <v>1260</v>
      </c>
      <c r="L60">
        <v>7107</v>
      </c>
      <c r="M60">
        <v>25630</v>
      </c>
      <c r="N60">
        <v>16564</v>
      </c>
      <c r="O60">
        <v>16173</v>
      </c>
      <c r="P60">
        <v>6360</v>
      </c>
      <c r="Q60">
        <v>25117</v>
      </c>
      <c r="R60">
        <v>25479</v>
      </c>
      <c r="S60">
        <v>27901</v>
      </c>
      <c r="T60">
        <v>8578</v>
      </c>
      <c r="U60">
        <v>842</v>
      </c>
      <c r="V60">
        <v>3631</v>
      </c>
      <c r="W60">
        <v>3476</v>
      </c>
      <c r="X60">
        <v>12933</v>
      </c>
      <c r="Y60">
        <v>12697</v>
      </c>
      <c r="Z60">
        <v>634</v>
      </c>
      <c r="AA60">
        <v>626</v>
      </c>
      <c r="AB60">
        <v>6445</v>
      </c>
      <c r="AC60">
        <v>40</v>
      </c>
      <c r="AD60">
        <v>2133</v>
      </c>
    </row>
    <row r="61" spans="1:30">
      <c r="A61" t="s">
        <v>5</v>
      </c>
      <c r="B61" t="s">
        <v>42</v>
      </c>
      <c r="C61" t="s">
        <v>175</v>
      </c>
      <c r="D61" s="1">
        <v>0.87824553251266479</v>
      </c>
      <c r="E61">
        <v>24944</v>
      </c>
      <c r="F61">
        <v>28402</v>
      </c>
      <c r="G61" s="1">
        <v>0.953125</v>
      </c>
      <c r="H61">
        <v>61</v>
      </c>
      <c r="I61">
        <v>64</v>
      </c>
      <c r="J61">
        <v>23496</v>
      </c>
      <c r="K61">
        <v>1448</v>
      </c>
      <c r="L61">
        <v>6395</v>
      </c>
      <c r="M61">
        <v>18549</v>
      </c>
      <c r="N61">
        <v>12727</v>
      </c>
      <c r="O61">
        <v>12217</v>
      </c>
      <c r="P61">
        <v>5437</v>
      </c>
      <c r="Q61">
        <v>18059</v>
      </c>
      <c r="R61">
        <v>18780</v>
      </c>
      <c r="S61">
        <v>19880</v>
      </c>
      <c r="T61">
        <v>5479</v>
      </c>
      <c r="U61">
        <v>1600</v>
      </c>
      <c r="V61">
        <v>3283</v>
      </c>
      <c r="W61">
        <v>3112</v>
      </c>
      <c r="X61">
        <v>9444</v>
      </c>
      <c r="Y61">
        <v>9105</v>
      </c>
      <c r="Z61">
        <v>760</v>
      </c>
      <c r="AA61">
        <v>688</v>
      </c>
      <c r="AB61">
        <v>4352</v>
      </c>
      <c r="AC61">
        <v>35</v>
      </c>
      <c r="AD61">
        <v>1127</v>
      </c>
    </row>
    <row r="62" spans="1:30">
      <c r="A62" t="s">
        <v>13</v>
      </c>
      <c r="B62" t="s">
        <v>43</v>
      </c>
      <c r="C62" t="s">
        <v>176</v>
      </c>
      <c r="D62" s="1">
        <v>0.93846315145492554</v>
      </c>
      <c r="E62">
        <v>33665</v>
      </c>
      <c r="F62">
        <v>35872</v>
      </c>
      <c r="G62" s="1">
        <v>0.98901098966598511</v>
      </c>
      <c r="H62">
        <v>90</v>
      </c>
      <c r="I62">
        <v>91</v>
      </c>
      <c r="J62">
        <v>30014</v>
      </c>
      <c r="K62">
        <v>3651</v>
      </c>
      <c r="L62">
        <v>11048</v>
      </c>
      <c r="M62">
        <v>22617</v>
      </c>
      <c r="N62">
        <v>17329</v>
      </c>
      <c r="O62">
        <v>16336</v>
      </c>
      <c r="P62">
        <v>8337</v>
      </c>
      <c r="Q62">
        <v>21677</v>
      </c>
      <c r="R62">
        <v>22710</v>
      </c>
      <c r="S62">
        <v>23584</v>
      </c>
      <c r="T62">
        <v>8445</v>
      </c>
      <c r="U62">
        <v>3105</v>
      </c>
      <c r="V62">
        <v>5886</v>
      </c>
      <c r="W62">
        <v>5162</v>
      </c>
      <c r="X62">
        <v>11443</v>
      </c>
      <c r="Y62">
        <v>11174</v>
      </c>
      <c r="Z62">
        <v>2059</v>
      </c>
      <c r="AA62">
        <v>1592</v>
      </c>
      <c r="AB62">
        <v>8294</v>
      </c>
      <c r="AC62">
        <v>4</v>
      </c>
      <c r="AD62">
        <v>151</v>
      </c>
    </row>
    <row r="63" spans="1:30">
      <c r="A63" t="s">
        <v>13</v>
      </c>
      <c r="B63" t="s">
        <v>44</v>
      </c>
      <c r="C63" t="s">
        <v>177</v>
      </c>
      <c r="D63" s="1">
        <v>0.89202111959457397</v>
      </c>
      <c r="E63">
        <v>17072</v>
      </c>
      <c r="F63">
        <v>19139</v>
      </c>
      <c r="G63" s="1">
        <v>1.0377358198165894</v>
      </c>
      <c r="H63">
        <v>55</v>
      </c>
      <c r="I63">
        <v>53</v>
      </c>
      <c r="J63">
        <v>15863</v>
      </c>
      <c r="K63">
        <v>1209</v>
      </c>
      <c r="L63">
        <v>6162</v>
      </c>
      <c r="M63">
        <v>10910</v>
      </c>
      <c r="N63">
        <v>8656</v>
      </c>
      <c r="O63">
        <v>8416</v>
      </c>
      <c r="P63">
        <v>5301</v>
      </c>
      <c r="Q63">
        <v>10562</v>
      </c>
      <c r="R63">
        <v>13180</v>
      </c>
      <c r="S63">
        <v>11852</v>
      </c>
      <c r="T63">
        <v>5236</v>
      </c>
      <c r="U63">
        <v>1858</v>
      </c>
      <c r="V63">
        <v>3281</v>
      </c>
      <c r="W63">
        <v>2881</v>
      </c>
      <c r="X63">
        <v>5375</v>
      </c>
      <c r="Y63">
        <v>5535</v>
      </c>
      <c r="Z63">
        <v>622</v>
      </c>
      <c r="AA63">
        <v>587</v>
      </c>
      <c r="AB63">
        <v>5236</v>
      </c>
      <c r="AC63">
        <v>0</v>
      </c>
      <c r="AD63">
        <v>0</v>
      </c>
    </row>
    <row r="64" spans="1:30">
      <c r="A64" t="s">
        <v>13</v>
      </c>
      <c r="B64" t="s">
        <v>44</v>
      </c>
      <c r="C64" t="s">
        <v>178</v>
      </c>
      <c r="D64" s="1">
        <v>0.90261858701705933</v>
      </c>
      <c r="E64">
        <v>17199</v>
      </c>
      <c r="F64">
        <v>19055</v>
      </c>
      <c r="G64" s="1">
        <v>1.0384615659713745</v>
      </c>
      <c r="H64">
        <v>54</v>
      </c>
      <c r="I64">
        <v>52</v>
      </c>
      <c r="J64">
        <v>15341</v>
      </c>
      <c r="K64">
        <v>1858</v>
      </c>
      <c r="L64">
        <v>5878</v>
      </c>
      <c r="M64">
        <v>11321</v>
      </c>
      <c r="N64">
        <v>8673</v>
      </c>
      <c r="O64">
        <v>8526</v>
      </c>
      <c r="P64">
        <v>4577</v>
      </c>
      <c r="Q64">
        <v>10764</v>
      </c>
      <c r="R64">
        <v>11912</v>
      </c>
      <c r="S64">
        <v>12064</v>
      </c>
      <c r="T64">
        <v>4949</v>
      </c>
      <c r="U64">
        <v>2335</v>
      </c>
      <c r="V64">
        <v>2974</v>
      </c>
      <c r="W64">
        <v>2904</v>
      </c>
      <c r="X64">
        <v>5699</v>
      </c>
      <c r="Y64">
        <v>5622</v>
      </c>
      <c r="Z64">
        <v>953</v>
      </c>
      <c r="AA64">
        <v>905</v>
      </c>
      <c r="AB64">
        <v>4949</v>
      </c>
      <c r="AC64">
        <v>0</v>
      </c>
      <c r="AD64">
        <v>0</v>
      </c>
    </row>
    <row r="65" spans="1:30">
      <c r="A65" t="s">
        <v>13</v>
      </c>
      <c r="B65" t="s">
        <v>44</v>
      </c>
      <c r="C65" t="s">
        <v>179</v>
      </c>
      <c r="D65" s="1">
        <v>0.90228438377380371</v>
      </c>
      <c r="E65">
        <v>16175</v>
      </c>
      <c r="F65">
        <v>17927</v>
      </c>
      <c r="G65" s="1">
        <v>1.0666667222976685</v>
      </c>
      <c r="H65">
        <v>48</v>
      </c>
      <c r="I65">
        <v>45</v>
      </c>
      <c r="J65">
        <v>14174</v>
      </c>
      <c r="K65">
        <v>2001</v>
      </c>
      <c r="L65">
        <v>5663</v>
      </c>
      <c r="M65">
        <v>10512</v>
      </c>
      <c r="N65">
        <v>8234</v>
      </c>
      <c r="O65">
        <v>7941</v>
      </c>
      <c r="P65">
        <v>4246</v>
      </c>
      <c r="Q65">
        <v>9928</v>
      </c>
      <c r="R65">
        <v>10747</v>
      </c>
      <c r="S65">
        <v>12125</v>
      </c>
      <c r="T65">
        <v>3881</v>
      </c>
      <c r="U65">
        <v>2478</v>
      </c>
      <c r="V65">
        <v>2834</v>
      </c>
      <c r="W65">
        <v>2829</v>
      </c>
      <c r="X65">
        <v>5400</v>
      </c>
      <c r="Y65">
        <v>5112</v>
      </c>
      <c r="Z65">
        <v>1018</v>
      </c>
      <c r="AA65">
        <v>983</v>
      </c>
      <c r="AB65">
        <v>3881</v>
      </c>
      <c r="AC65">
        <v>0</v>
      </c>
      <c r="AD65">
        <v>0</v>
      </c>
    </row>
    <row r="66" spans="1:30">
      <c r="A66" t="s">
        <v>13</v>
      </c>
      <c r="B66" t="s">
        <v>44</v>
      </c>
      <c r="C66" t="s">
        <v>180</v>
      </c>
      <c r="D66" s="1">
        <v>0.95574462413787842</v>
      </c>
      <c r="E66">
        <v>14453</v>
      </c>
      <c r="F66">
        <v>15122</v>
      </c>
      <c r="G66" s="1">
        <v>1</v>
      </c>
      <c r="H66">
        <v>41</v>
      </c>
      <c r="I66">
        <v>41</v>
      </c>
      <c r="J66">
        <v>12942</v>
      </c>
      <c r="K66">
        <v>1511</v>
      </c>
      <c r="L66">
        <v>4220</v>
      </c>
      <c r="M66">
        <v>10233</v>
      </c>
      <c r="N66">
        <v>7004</v>
      </c>
      <c r="O66">
        <v>7449</v>
      </c>
      <c r="P66">
        <v>3583</v>
      </c>
      <c r="Q66">
        <v>9359</v>
      </c>
      <c r="R66">
        <v>9768</v>
      </c>
      <c r="S66">
        <v>10057</v>
      </c>
      <c r="T66">
        <v>3445</v>
      </c>
      <c r="U66">
        <v>1433</v>
      </c>
      <c r="V66">
        <v>2219</v>
      </c>
      <c r="W66">
        <v>2001</v>
      </c>
      <c r="X66">
        <v>4785</v>
      </c>
      <c r="Y66">
        <v>5448</v>
      </c>
      <c r="Z66">
        <v>683</v>
      </c>
      <c r="AA66">
        <v>828</v>
      </c>
      <c r="AB66">
        <v>3445</v>
      </c>
      <c r="AC66">
        <v>0</v>
      </c>
      <c r="AD66">
        <v>0</v>
      </c>
    </row>
    <row r="67" spans="1:30">
      <c r="A67" t="s">
        <v>12</v>
      </c>
      <c r="B67" t="s">
        <v>45</v>
      </c>
      <c r="C67" t="s">
        <v>181</v>
      </c>
      <c r="D67" s="1">
        <v>0.888161301612854</v>
      </c>
      <c r="E67">
        <v>17968</v>
      </c>
      <c r="F67">
        <v>20231</v>
      </c>
      <c r="G67" s="1">
        <v>0.97435897588729858</v>
      </c>
      <c r="H67">
        <v>38</v>
      </c>
      <c r="I67">
        <v>39</v>
      </c>
      <c r="J67">
        <v>16008</v>
      </c>
      <c r="K67">
        <v>1960</v>
      </c>
      <c r="L67">
        <v>4196</v>
      </c>
      <c r="M67">
        <v>13772</v>
      </c>
      <c r="N67">
        <v>8915</v>
      </c>
      <c r="O67">
        <v>9053</v>
      </c>
      <c r="P67">
        <v>2817</v>
      </c>
      <c r="Q67">
        <v>13191</v>
      </c>
      <c r="R67">
        <v>13970</v>
      </c>
      <c r="S67">
        <v>14859</v>
      </c>
      <c r="T67">
        <v>3204</v>
      </c>
      <c r="U67">
        <v>2210</v>
      </c>
      <c r="V67">
        <v>2089</v>
      </c>
      <c r="W67">
        <v>2107</v>
      </c>
      <c r="X67">
        <v>6826</v>
      </c>
      <c r="Y67">
        <v>6946</v>
      </c>
      <c r="Z67">
        <v>963</v>
      </c>
      <c r="AA67">
        <v>997</v>
      </c>
      <c r="AB67">
        <v>2334</v>
      </c>
      <c r="AC67">
        <v>16</v>
      </c>
      <c r="AD67">
        <v>870</v>
      </c>
    </row>
    <row r="68" spans="1:30">
      <c r="A68" t="s">
        <v>12</v>
      </c>
      <c r="B68" t="s">
        <v>45</v>
      </c>
      <c r="C68" t="s">
        <v>182</v>
      </c>
      <c r="D68" s="1">
        <v>0.8870583176612854</v>
      </c>
      <c r="E68">
        <v>16827</v>
      </c>
      <c r="F68">
        <v>18969</v>
      </c>
      <c r="G68" s="1">
        <v>1.042553186416626</v>
      </c>
      <c r="H68">
        <v>49</v>
      </c>
      <c r="I68">
        <v>47</v>
      </c>
      <c r="J68">
        <v>15064</v>
      </c>
      <c r="K68">
        <v>1763</v>
      </c>
      <c r="L68">
        <v>4380</v>
      </c>
      <c r="M68">
        <v>12447</v>
      </c>
      <c r="N68">
        <v>8316</v>
      </c>
      <c r="O68">
        <v>8511</v>
      </c>
      <c r="P68">
        <v>3077</v>
      </c>
      <c r="Q68">
        <v>11987</v>
      </c>
      <c r="R68">
        <v>12697</v>
      </c>
      <c r="S68">
        <v>13308</v>
      </c>
      <c r="T68">
        <v>3629</v>
      </c>
      <c r="U68">
        <v>1964</v>
      </c>
      <c r="V68">
        <v>2189</v>
      </c>
      <c r="W68">
        <v>2191</v>
      </c>
      <c r="X68">
        <v>6127</v>
      </c>
      <c r="Y68">
        <v>6320</v>
      </c>
      <c r="Z68">
        <v>894</v>
      </c>
      <c r="AA68">
        <v>869</v>
      </c>
      <c r="AB68">
        <v>2341</v>
      </c>
      <c r="AC68">
        <v>40</v>
      </c>
      <c r="AD68">
        <v>1288</v>
      </c>
    </row>
    <row r="69" spans="1:30">
      <c r="A69" t="s">
        <v>12</v>
      </c>
      <c r="B69" t="s">
        <v>45</v>
      </c>
      <c r="C69" t="s">
        <v>183</v>
      </c>
      <c r="D69" s="1">
        <v>0.90642738342285156</v>
      </c>
      <c r="E69">
        <v>11422</v>
      </c>
      <c r="F69">
        <v>12601</v>
      </c>
      <c r="G69" s="1">
        <v>1</v>
      </c>
      <c r="H69">
        <v>25</v>
      </c>
      <c r="I69">
        <v>25</v>
      </c>
      <c r="J69">
        <v>10241</v>
      </c>
      <c r="K69">
        <v>1181</v>
      </c>
      <c r="L69">
        <v>2874</v>
      </c>
      <c r="M69">
        <v>8548</v>
      </c>
      <c r="N69">
        <v>5636</v>
      </c>
      <c r="O69">
        <v>5786</v>
      </c>
      <c r="P69">
        <v>2121</v>
      </c>
      <c r="Q69">
        <v>8120</v>
      </c>
      <c r="R69">
        <v>8649</v>
      </c>
      <c r="S69">
        <v>9070</v>
      </c>
      <c r="T69">
        <v>2181</v>
      </c>
      <c r="U69">
        <v>1338</v>
      </c>
      <c r="V69">
        <v>1397</v>
      </c>
      <c r="W69">
        <v>1477</v>
      </c>
      <c r="X69">
        <v>4239</v>
      </c>
      <c r="Y69">
        <v>4309</v>
      </c>
      <c r="Z69">
        <v>571</v>
      </c>
      <c r="AA69">
        <v>610</v>
      </c>
      <c r="AB69">
        <v>1207</v>
      </c>
      <c r="AC69">
        <v>22</v>
      </c>
      <c r="AD69">
        <v>974</v>
      </c>
    </row>
    <row r="70" spans="1:30">
      <c r="A70" t="s">
        <v>12</v>
      </c>
      <c r="B70" t="s">
        <v>45</v>
      </c>
      <c r="C70" t="s">
        <v>184</v>
      </c>
      <c r="D70" s="1">
        <v>0.89185762405395508</v>
      </c>
      <c r="E70">
        <v>16061</v>
      </c>
      <c r="F70">
        <v>18008</v>
      </c>
      <c r="G70" s="1">
        <v>1.0270270109176636</v>
      </c>
      <c r="H70">
        <v>38</v>
      </c>
      <c r="I70">
        <v>37</v>
      </c>
      <c r="J70">
        <v>14535</v>
      </c>
      <c r="K70">
        <v>1526</v>
      </c>
      <c r="L70">
        <v>3945</v>
      </c>
      <c r="M70">
        <v>12116</v>
      </c>
      <c r="N70">
        <v>8097</v>
      </c>
      <c r="O70">
        <v>7964</v>
      </c>
      <c r="P70">
        <v>2771</v>
      </c>
      <c r="Q70">
        <v>11764</v>
      </c>
      <c r="R70">
        <v>12569</v>
      </c>
      <c r="S70">
        <v>13209</v>
      </c>
      <c r="T70">
        <v>2870</v>
      </c>
      <c r="U70">
        <v>1531</v>
      </c>
      <c r="V70">
        <v>1947</v>
      </c>
      <c r="W70">
        <v>1998</v>
      </c>
      <c r="X70">
        <v>6150</v>
      </c>
      <c r="Y70">
        <v>5966</v>
      </c>
      <c r="Z70">
        <v>747</v>
      </c>
      <c r="AA70">
        <v>779</v>
      </c>
      <c r="AB70">
        <v>1752</v>
      </c>
      <c r="AC70">
        <v>30</v>
      </c>
      <c r="AD70">
        <v>1118</v>
      </c>
    </row>
    <row r="71" spans="1:30">
      <c r="A71" t="s">
        <v>14</v>
      </c>
      <c r="B71" t="s">
        <v>14</v>
      </c>
      <c r="C71" t="s">
        <v>185</v>
      </c>
      <c r="D71" s="1">
        <v>0.81537431478500366</v>
      </c>
      <c r="E71">
        <v>36600</v>
      </c>
      <c r="F71">
        <v>44887</v>
      </c>
      <c r="G71" s="1">
        <v>0.98979592323303223</v>
      </c>
      <c r="H71">
        <v>97</v>
      </c>
      <c r="I71">
        <v>98</v>
      </c>
      <c r="J71">
        <v>34623</v>
      </c>
      <c r="K71">
        <v>1977</v>
      </c>
      <c r="L71">
        <v>10483</v>
      </c>
      <c r="M71">
        <v>26117</v>
      </c>
      <c r="N71">
        <v>18249</v>
      </c>
      <c r="O71">
        <v>18351</v>
      </c>
      <c r="P71">
        <v>9346</v>
      </c>
      <c r="Q71">
        <v>25277</v>
      </c>
      <c r="R71">
        <v>26642</v>
      </c>
      <c r="S71">
        <v>29547</v>
      </c>
      <c r="T71">
        <v>10531</v>
      </c>
      <c r="U71">
        <v>1625</v>
      </c>
      <c r="V71">
        <v>5214</v>
      </c>
      <c r="W71">
        <v>5269</v>
      </c>
      <c r="X71">
        <v>13035</v>
      </c>
      <c r="Y71">
        <v>13082</v>
      </c>
      <c r="Z71">
        <v>938</v>
      </c>
      <c r="AA71">
        <v>1039</v>
      </c>
      <c r="AB71">
        <v>7879</v>
      </c>
      <c r="AC71">
        <v>32</v>
      </c>
      <c r="AD71">
        <v>2652</v>
      </c>
    </row>
    <row r="72" spans="1:30">
      <c r="A72" t="s">
        <v>14</v>
      </c>
      <c r="B72" t="s">
        <v>14</v>
      </c>
      <c r="C72" t="s">
        <v>186</v>
      </c>
      <c r="D72" s="1">
        <v>0.85843783617019653</v>
      </c>
      <c r="E72">
        <v>22247</v>
      </c>
      <c r="F72">
        <v>25916</v>
      </c>
      <c r="G72" s="1">
        <v>1.0333333015441895</v>
      </c>
      <c r="H72">
        <v>62</v>
      </c>
      <c r="I72">
        <v>60</v>
      </c>
      <c r="J72">
        <v>20664</v>
      </c>
      <c r="K72">
        <v>1583</v>
      </c>
      <c r="L72">
        <v>6526</v>
      </c>
      <c r="M72">
        <v>15721</v>
      </c>
      <c r="N72">
        <v>11346</v>
      </c>
      <c r="O72">
        <v>10901</v>
      </c>
      <c r="P72">
        <v>5650</v>
      </c>
      <c r="Q72">
        <v>15014</v>
      </c>
      <c r="R72">
        <v>15681</v>
      </c>
      <c r="S72">
        <v>17486</v>
      </c>
      <c r="T72">
        <v>5653</v>
      </c>
      <c r="U72">
        <v>2022</v>
      </c>
      <c r="V72">
        <v>3412</v>
      </c>
      <c r="W72">
        <v>3114</v>
      </c>
      <c r="X72">
        <v>7934</v>
      </c>
      <c r="Y72">
        <v>7787</v>
      </c>
      <c r="Z72">
        <v>807</v>
      </c>
      <c r="AA72">
        <v>776</v>
      </c>
      <c r="AB72">
        <v>5366</v>
      </c>
      <c r="AC72">
        <v>3</v>
      </c>
      <c r="AD72">
        <v>287</v>
      </c>
    </row>
    <row r="73" spans="1:30">
      <c r="A73" t="s">
        <v>14</v>
      </c>
      <c r="B73" t="s">
        <v>14</v>
      </c>
      <c r="C73" t="s">
        <v>187</v>
      </c>
      <c r="D73" s="1">
        <v>0.79972070455551147</v>
      </c>
      <c r="E73">
        <v>12004</v>
      </c>
      <c r="F73">
        <v>15010</v>
      </c>
      <c r="G73" s="1">
        <v>1</v>
      </c>
      <c r="H73">
        <v>53</v>
      </c>
      <c r="I73">
        <v>53</v>
      </c>
      <c r="J73">
        <v>11074</v>
      </c>
      <c r="K73">
        <v>930</v>
      </c>
      <c r="L73">
        <v>3544</v>
      </c>
      <c r="M73">
        <v>8460</v>
      </c>
      <c r="N73">
        <v>6090</v>
      </c>
      <c r="O73">
        <v>5914</v>
      </c>
      <c r="P73">
        <v>3045</v>
      </c>
      <c r="Q73">
        <v>8029</v>
      </c>
      <c r="R73">
        <v>8943</v>
      </c>
      <c r="S73">
        <v>10309</v>
      </c>
      <c r="T73">
        <v>3093</v>
      </c>
      <c r="U73">
        <v>1272</v>
      </c>
      <c r="V73">
        <v>1775</v>
      </c>
      <c r="W73">
        <v>1769</v>
      </c>
      <c r="X73">
        <v>4315</v>
      </c>
      <c r="Y73">
        <v>4145</v>
      </c>
      <c r="Z73">
        <v>432</v>
      </c>
      <c r="AA73">
        <v>498</v>
      </c>
      <c r="AB73">
        <v>3093</v>
      </c>
      <c r="AC73">
        <v>0</v>
      </c>
      <c r="AD73">
        <v>0</v>
      </c>
    </row>
    <row r="74" spans="1:30">
      <c r="A74" t="s">
        <v>14</v>
      </c>
      <c r="B74" t="s">
        <v>14</v>
      </c>
      <c r="C74" t="s">
        <v>188</v>
      </c>
      <c r="D74" s="1">
        <v>0.69021540880203247</v>
      </c>
      <c r="E74">
        <v>14435</v>
      </c>
      <c r="F74">
        <v>20914</v>
      </c>
      <c r="G74" s="1">
        <v>0.83333331346511841</v>
      </c>
      <c r="H74">
        <v>40</v>
      </c>
      <c r="I74">
        <v>48</v>
      </c>
      <c r="J74">
        <v>13297</v>
      </c>
      <c r="K74">
        <v>1138</v>
      </c>
      <c r="L74">
        <v>3916</v>
      </c>
      <c r="M74">
        <v>10519</v>
      </c>
      <c r="N74">
        <v>7316</v>
      </c>
      <c r="O74">
        <v>7119</v>
      </c>
      <c r="P74">
        <v>3488</v>
      </c>
      <c r="Q74">
        <v>9809</v>
      </c>
      <c r="R74">
        <v>11063</v>
      </c>
      <c r="S74">
        <v>14089</v>
      </c>
      <c r="T74">
        <v>4584</v>
      </c>
      <c r="U74">
        <v>1502</v>
      </c>
      <c r="V74">
        <v>1964</v>
      </c>
      <c r="W74">
        <v>1952</v>
      </c>
      <c r="X74">
        <v>5352</v>
      </c>
      <c r="Y74">
        <v>5167</v>
      </c>
      <c r="Z74">
        <v>563</v>
      </c>
      <c r="AA74">
        <v>575</v>
      </c>
      <c r="AB74">
        <v>4509</v>
      </c>
      <c r="AC74">
        <v>3</v>
      </c>
      <c r="AD74">
        <v>75</v>
      </c>
    </row>
    <row r="75" spans="1:30">
      <c r="A75" t="s">
        <v>10</v>
      </c>
      <c r="B75" t="s">
        <v>46</v>
      </c>
      <c r="C75" t="s">
        <v>189</v>
      </c>
      <c r="D75" s="1">
        <v>0.86540931463241577</v>
      </c>
      <c r="E75">
        <v>30741</v>
      </c>
      <c r="F75">
        <v>35522</v>
      </c>
      <c r="G75" s="1">
        <v>0.89855074882507324</v>
      </c>
      <c r="H75">
        <v>62</v>
      </c>
      <c r="I75">
        <v>69</v>
      </c>
      <c r="J75">
        <v>28663</v>
      </c>
      <c r="K75">
        <v>2078</v>
      </c>
      <c r="L75">
        <v>8091</v>
      </c>
      <c r="M75">
        <v>22650</v>
      </c>
      <c r="N75">
        <v>15370</v>
      </c>
      <c r="O75">
        <v>15371</v>
      </c>
      <c r="P75">
        <v>7103</v>
      </c>
      <c r="Q75">
        <v>21560</v>
      </c>
      <c r="R75">
        <v>22970</v>
      </c>
      <c r="S75">
        <v>25376</v>
      </c>
      <c r="T75">
        <v>6340</v>
      </c>
      <c r="U75">
        <v>1721</v>
      </c>
      <c r="V75">
        <v>4071</v>
      </c>
      <c r="W75">
        <v>4020</v>
      </c>
      <c r="X75">
        <v>11299</v>
      </c>
      <c r="Y75">
        <v>11351</v>
      </c>
      <c r="Z75">
        <v>976</v>
      </c>
      <c r="AA75">
        <v>1102</v>
      </c>
      <c r="AB75">
        <v>5756</v>
      </c>
      <c r="AC75">
        <v>14</v>
      </c>
      <c r="AD75">
        <v>584</v>
      </c>
    </row>
    <row r="76" spans="1:30">
      <c r="A76" t="s">
        <v>10</v>
      </c>
      <c r="B76" t="s">
        <v>46</v>
      </c>
      <c r="C76" t="s">
        <v>190</v>
      </c>
      <c r="D76" s="1">
        <v>0.8149530291557312</v>
      </c>
      <c r="E76">
        <v>24123</v>
      </c>
      <c r="F76">
        <v>29600</v>
      </c>
      <c r="G76" s="1">
        <v>1.0204081535339355</v>
      </c>
      <c r="H76">
        <v>50</v>
      </c>
      <c r="I76">
        <v>49</v>
      </c>
      <c r="J76">
        <v>22130</v>
      </c>
      <c r="K76">
        <v>1993</v>
      </c>
      <c r="L76">
        <v>6347</v>
      </c>
      <c r="M76">
        <v>17776</v>
      </c>
      <c r="N76">
        <v>11794</v>
      </c>
      <c r="O76">
        <v>12329</v>
      </c>
      <c r="P76">
        <v>4964</v>
      </c>
      <c r="Q76">
        <v>17166</v>
      </c>
      <c r="R76">
        <v>18248</v>
      </c>
      <c r="S76">
        <v>20937</v>
      </c>
      <c r="T76">
        <v>5492</v>
      </c>
      <c r="U76">
        <v>2267</v>
      </c>
      <c r="V76">
        <v>3143</v>
      </c>
      <c r="W76">
        <v>3204</v>
      </c>
      <c r="X76">
        <v>8651</v>
      </c>
      <c r="Y76">
        <v>9125</v>
      </c>
      <c r="Z76">
        <v>932</v>
      </c>
      <c r="AA76">
        <v>1061</v>
      </c>
      <c r="AB76">
        <v>3594</v>
      </c>
      <c r="AC76">
        <v>46</v>
      </c>
      <c r="AD76">
        <v>1898</v>
      </c>
    </row>
    <row r="77" spans="1:30">
      <c r="A77" t="s">
        <v>10</v>
      </c>
      <c r="B77" t="s">
        <v>47</v>
      </c>
      <c r="C77" t="s">
        <v>191</v>
      </c>
      <c r="D77" s="1">
        <v>0.77641242742538452</v>
      </c>
      <c r="E77">
        <v>20363</v>
      </c>
      <c r="F77">
        <v>26227</v>
      </c>
      <c r="G77" s="1">
        <v>1.021276593208313</v>
      </c>
      <c r="H77">
        <v>48</v>
      </c>
      <c r="I77">
        <v>47</v>
      </c>
      <c r="J77">
        <v>18317</v>
      </c>
      <c r="K77">
        <v>2046</v>
      </c>
      <c r="L77">
        <v>4999</v>
      </c>
      <c r="M77">
        <v>15364</v>
      </c>
      <c r="N77">
        <v>10347</v>
      </c>
      <c r="O77">
        <v>10016</v>
      </c>
      <c r="P77">
        <v>3799</v>
      </c>
      <c r="Q77">
        <v>14518</v>
      </c>
      <c r="R77">
        <v>15184</v>
      </c>
      <c r="S77">
        <v>17437</v>
      </c>
      <c r="T77">
        <v>5980</v>
      </c>
      <c r="U77">
        <v>3692</v>
      </c>
      <c r="V77">
        <v>2512</v>
      </c>
      <c r="W77">
        <v>2487</v>
      </c>
      <c r="X77">
        <v>7835</v>
      </c>
      <c r="Y77">
        <v>7529</v>
      </c>
      <c r="Z77">
        <v>1006</v>
      </c>
      <c r="AA77">
        <v>1040</v>
      </c>
      <c r="AB77">
        <v>3028</v>
      </c>
      <c r="AC77">
        <v>85</v>
      </c>
      <c r="AD77">
        <v>2952</v>
      </c>
    </row>
    <row r="78" spans="1:30">
      <c r="A78" t="s">
        <v>10</v>
      </c>
      <c r="B78" t="s">
        <v>47</v>
      </c>
      <c r="C78" t="s">
        <v>192</v>
      </c>
      <c r="D78" s="1">
        <v>0.86290150880813599</v>
      </c>
      <c r="E78">
        <v>44390</v>
      </c>
      <c r="F78">
        <v>51443</v>
      </c>
      <c r="G78" s="1">
        <v>1.0266666412353516</v>
      </c>
      <c r="H78">
        <v>77</v>
      </c>
      <c r="I78">
        <v>75</v>
      </c>
      <c r="J78">
        <v>39876</v>
      </c>
      <c r="K78">
        <v>4514</v>
      </c>
      <c r="L78">
        <v>9574</v>
      </c>
      <c r="M78">
        <v>34816</v>
      </c>
      <c r="N78">
        <v>21687</v>
      </c>
      <c r="O78">
        <v>22703</v>
      </c>
      <c r="P78">
        <v>6753</v>
      </c>
      <c r="Q78">
        <v>33123</v>
      </c>
      <c r="R78">
        <v>35352</v>
      </c>
      <c r="S78">
        <v>36931</v>
      </c>
      <c r="T78">
        <v>9000</v>
      </c>
      <c r="U78">
        <v>7469</v>
      </c>
      <c r="V78">
        <v>4809</v>
      </c>
      <c r="W78">
        <v>4765</v>
      </c>
      <c r="X78">
        <v>16878</v>
      </c>
      <c r="Y78">
        <v>17938</v>
      </c>
      <c r="Z78">
        <v>2160</v>
      </c>
      <c r="AA78">
        <v>2354</v>
      </c>
      <c r="AB78">
        <v>6108</v>
      </c>
      <c r="AC78">
        <v>66</v>
      </c>
      <c r="AD78">
        <v>2892</v>
      </c>
    </row>
    <row r="79" spans="1:30">
      <c r="A79" t="s">
        <v>10</v>
      </c>
      <c r="B79" t="s">
        <v>48</v>
      </c>
      <c r="C79" t="s">
        <v>193</v>
      </c>
      <c r="D79" s="1">
        <v>0.8595879077911377</v>
      </c>
      <c r="E79">
        <v>16200</v>
      </c>
      <c r="F79">
        <v>18846</v>
      </c>
      <c r="G79" s="1">
        <v>1</v>
      </c>
      <c r="H79">
        <v>40</v>
      </c>
      <c r="I79">
        <v>40</v>
      </c>
      <c r="J79">
        <v>14491</v>
      </c>
      <c r="K79">
        <v>1709</v>
      </c>
      <c r="L79">
        <v>4256</v>
      </c>
      <c r="M79">
        <v>11944</v>
      </c>
      <c r="N79">
        <v>8198</v>
      </c>
      <c r="O79">
        <v>8002</v>
      </c>
      <c r="P79">
        <v>3038</v>
      </c>
      <c r="Q79">
        <v>11453</v>
      </c>
      <c r="R79">
        <v>12096</v>
      </c>
      <c r="S79">
        <v>13455</v>
      </c>
      <c r="T79">
        <v>3372</v>
      </c>
      <c r="U79">
        <v>2157</v>
      </c>
      <c r="V79">
        <v>2147</v>
      </c>
      <c r="W79">
        <v>2109</v>
      </c>
      <c r="X79">
        <v>6051</v>
      </c>
      <c r="Y79">
        <v>5893</v>
      </c>
      <c r="Z79">
        <v>920</v>
      </c>
      <c r="AA79">
        <v>789</v>
      </c>
      <c r="AB79">
        <v>1882</v>
      </c>
      <c r="AC79">
        <v>38</v>
      </c>
      <c r="AD79">
        <v>1490</v>
      </c>
    </row>
    <row r="80" spans="1:30">
      <c r="A80" t="s">
        <v>10</v>
      </c>
      <c r="B80" t="s">
        <v>48</v>
      </c>
      <c r="C80" t="s">
        <v>194</v>
      </c>
      <c r="D80" s="1">
        <v>0.82324028015136719</v>
      </c>
      <c r="E80">
        <v>24029</v>
      </c>
      <c r="F80">
        <v>29188</v>
      </c>
      <c r="G80" s="1">
        <v>0.98113209009170532</v>
      </c>
      <c r="H80">
        <v>52</v>
      </c>
      <c r="I80">
        <v>53</v>
      </c>
      <c r="J80">
        <v>21620</v>
      </c>
      <c r="K80">
        <v>2409</v>
      </c>
      <c r="L80">
        <v>6193</v>
      </c>
      <c r="M80">
        <v>17836</v>
      </c>
      <c r="N80">
        <v>11929</v>
      </c>
      <c r="O80">
        <v>12100</v>
      </c>
      <c r="P80">
        <v>4428</v>
      </c>
      <c r="Q80">
        <v>17192</v>
      </c>
      <c r="R80">
        <v>18255</v>
      </c>
      <c r="S80">
        <v>19817</v>
      </c>
      <c r="T80">
        <v>6244</v>
      </c>
      <c r="U80">
        <v>3563</v>
      </c>
      <c r="V80">
        <v>3223</v>
      </c>
      <c r="W80">
        <v>2970</v>
      </c>
      <c r="X80">
        <v>8706</v>
      </c>
      <c r="Y80">
        <v>9130</v>
      </c>
      <c r="Z80">
        <v>1226</v>
      </c>
      <c r="AA80">
        <v>1183</v>
      </c>
      <c r="AB80">
        <v>4010</v>
      </c>
      <c r="AC80">
        <v>27</v>
      </c>
      <c r="AD80">
        <v>2234</v>
      </c>
    </row>
    <row r="81" spans="1:30">
      <c r="A81" t="s">
        <v>10</v>
      </c>
      <c r="B81" t="s">
        <v>48</v>
      </c>
      <c r="C81" t="s">
        <v>195</v>
      </c>
      <c r="D81" s="1">
        <v>0.78307896852493286</v>
      </c>
      <c r="E81">
        <v>20016</v>
      </c>
      <c r="F81">
        <v>25561</v>
      </c>
      <c r="G81" s="1">
        <v>0.8644067645072937</v>
      </c>
      <c r="H81">
        <v>51</v>
      </c>
      <c r="I81">
        <v>59</v>
      </c>
      <c r="J81">
        <v>18002</v>
      </c>
      <c r="K81">
        <v>2014</v>
      </c>
      <c r="L81">
        <v>5356</v>
      </c>
      <c r="M81">
        <v>14660</v>
      </c>
      <c r="N81">
        <v>9894</v>
      </c>
      <c r="O81">
        <v>10122</v>
      </c>
      <c r="P81">
        <v>3969</v>
      </c>
      <c r="Q81">
        <v>14033</v>
      </c>
      <c r="R81">
        <v>14841</v>
      </c>
      <c r="S81">
        <v>17003</v>
      </c>
      <c r="T81">
        <v>5819</v>
      </c>
      <c r="U81">
        <v>2040</v>
      </c>
      <c r="V81">
        <v>2702</v>
      </c>
      <c r="W81">
        <v>2654</v>
      </c>
      <c r="X81">
        <v>7192</v>
      </c>
      <c r="Y81">
        <v>7468</v>
      </c>
      <c r="Z81">
        <v>986</v>
      </c>
      <c r="AA81">
        <v>1028</v>
      </c>
      <c r="AB81">
        <v>2664</v>
      </c>
      <c r="AC81">
        <v>41</v>
      </c>
      <c r="AD81">
        <v>3155</v>
      </c>
    </row>
    <row r="82" spans="1:30">
      <c r="A82" t="s">
        <v>10</v>
      </c>
      <c r="B82" t="s">
        <v>48</v>
      </c>
      <c r="C82" t="s">
        <v>196</v>
      </c>
      <c r="D82" s="1">
        <v>0.82758414745330811</v>
      </c>
      <c r="E82">
        <v>17053</v>
      </c>
      <c r="F82">
        <v>20606</v>
      </c>
      <c r="G82" s="1">
        <v>0.95833331346511841</v>
      </c>
      <c r="H82">
        <v>46</v>
      </c>
      <c r="I82">
        <v>48</v>
      </c>
      <c r="J82">
        <v>15515</v>
      </c>
      <c r="K82">
        <v>1538</v>
      </c>
      <c r="L82">
        <v>4313</v>
      </c>
      <c r="M82">
        <v>12740</v>
      </c>
      <c r="N82">
        <v>8557</v>
      </c>
      <c r="O82">
        <v>8496</v>
      </c>
      <c r="P82">
        <v>3228</v>
      </c>
      <c r="Q82">
        <v>12287</v>
      </c>
      <c r="R82">
        <v>13507</v>
      </c>
      <c r="S82">
        <v>14505</v>
      </c>
      <c r="T82">
        <v>3893</v>
      </c>
      <c r="U82">
        <v>2646</v>
      </c>
      <c r="V82">
        <v>2206</v>
      </c>
      <c r="W82">
        <v>2107</v>
      </c>
      <c r="X82">
        <v>6351</v>
      </c>
      <c r="Y82">
        <v>6389</v>
      </c>
      <c r="Z82">
        <v>744</v>
      </c>
      <c r="AA82">
        <v>794</v>
      </c>
      <c r="AB82">
        <v>2413</v>
      </c>
      <c r="AC82">
        <v>46</v>
      </c>
      <c r="AD82">
        <v>1480</v>
      </c>
    </row>
    <row r="83" spans="1:30">
      <c r="A83" t="s">
        <v>10</v>
      </c>
      <c r="B83" t="s">
        <v>48</v>
      </c>
      <c r="C83" t="s">
        <v>197</v>
      </c>
      <c r="D83" s="1">
        <v>0.81556844711303711</v>
      </c>
      <c r="E83">
        <v>13433</v>
      </c>
      <c r="F83">
        <v>16471</v>
      </c>
      <c r="G83" s="1">
        <v>0.95833331346511841</v>
      </c>
      <c r="H83">
        <v>46</v>
      </c>
      <c r="I83">
        <v>48</v>
      </c>
      <c r="J83">
        <v>11962</v>
      </c>
      <c r="K83">
        <v>1471</v>
      </c>
      <c r="L83">
        <v>4113</v>
      </c>
      <c r="M83">
        <v>9320</v>
      </c>
      <c r="N83">
        <v>6685</v>
      </c>
      <c r="O83">
        <v>6748</v>
      </c>
      <c r="P83">
        <v>3020</v>
      </c>
      <c r="Q83">
        <v>8942</v>
      </c>
      <c r="R83">
        <v>9529</v>
      </c>
      <c r="S83">
        <v>11226</v>
      </c>
      <c r="T83">
        <v>3480</v>
      </c>
      <c r="U83">
        <v>1917</v>
      </c>
      <c r="V83">
        <v>2058</v>
      </c>
      <c r="W83">
        <v>2055</v>
      </c>
      <c r="X83">
        <v>4627</v>
      </c>
      <c r="Y83">
        <v>4693</v>
      </c>
      <c r="Z83">
        <v>752</v>
      </c>
      <c r="AA83">
        <v>719</v>
      </c>
      <c r="AB83">
        <v>1996</v>
      </c>
      <c r="AC83">
        <v>40</v>
      </c>
      <c r="AD83">
        <v>1484</v>
      </c>
    </row>
    <row r="84" spans="1:30">
      <c r="A84" t="s">
        <v>10</v>
      </c>
      <c r="B84" t="s">
        <v>49</v>
      </c>
      <c r="C84" t="s">
        <v>198</v>
      </c>
      <c r="D84" s="1">
        <v>0.80878758430480957</v>
      </c>
      <c r="E84">
        <v>24080</v>
      </c>
      <c r="F84">
        <v>29773</v>
      </c>
      <c r="G84" s="1">
        <v>0.98000001907348633</v>
      </c>
      <c r="H84">
        <v>49</v>
      </c>
      <c r="I84">
        <v>50</v>
      </c>
      <c r="J84">
        <v>21981</v>
      </c>
      <c r="K84">
        <v>2099</v>
      </c>
      <c r="L84">
        <v>5998</v>
      </c>
      <c r="M84">
        <v>18082</v>
      </c>
      <c r="N84">
        <v>11727</v>
      </c>
      <c r="O84">
        <v>12353</v>
      </c>
      <c r="P84">
        <v>4877</v>
      </c>
      <c r="Q84">
        <v>17104</v>
      </c>
      <c r="R84">
        <v>18448</v>
      </c>
      <c r="S84">
        <v>21106</v>
      </c>
      <c r="T84">
        <v>5477</v>
      </c>
      <c r="U84">
        <v>3896</v>
      </c>
      <c r="V84">
        <v>2968</v>
      </c>
      <c r="W84">
        <v>3030</v>
      </c>
      <c r="X84">
        <v>8759</v>
      </c>
      <c r="Y84">
        <v>9323</v>
      </c>
      <c r="Z84">
        <v>1061</v>
      </c>
      <c r="AA84">
        <v>1038</v>
      </c>
      <c r="AB84">
        <v>5064</v>
      </c>
      <c r="AC84">
        <v>11</v>
      </c>
      <c r="AD84">
        <v>413</v>
      </c>
    </row>
    <row r="85" spans="1:30">
      <c r="A85" t="s">
        <v>10</v>
      </c>
      <c r="B85" t="s">
        <v>49</v>
      </c>
      <c r="C85" t="s">
        <v>199</v>
      </c>
      <c r="D85" s="1">
        <v>0.80952686071395874</v>
      </c>
      <c r="E85">
        <v>17671</v>
      </c>
      <c r="F85">
        <v>21829</v>
      </c>
      <c r="G85" s="1">
        <v>1.0499999523162842</v>
      </c>
      <c r="H85">
        <v>42</v>
      </c>
      <c r="I85">
        <v>40</v>
      </c>
      <c r="J85">
        <v>16004</v>
      </c>
      <c r="K85">
        <v>1667</v>
      </c>
      <c r="L85">
        <v>4161</v>
      </c>
      <c r="M85">
        <v>13510</v>
      </c>
      <c r="N85">
        <v>8649</v>
      </c>
      <c r="O85">
        <v>9022</v>
      </c>
      <c r="P85">
        <v>2965</v>
      </c>
      <c r="Q85">
        <v>13039</v>
      </c>
      <c r="R85">
        <v>14420</v>
      </c>
      <c r="S85">
        <v>16630</v>
      </c>
      <c r="T85">
        <v>2860</v>
      </c>
      <c r="U85">
        <v>2597</v>
      </c>
      <c r="V85">
        <v>2060</v>
      </c>
      <c r="W85">
        <v>2101</v>
      </c>
      <c r="X85">
        <v>6589</v>
      </c>
      <c r="Y85">
        <v>6921</v>
      </c>
      <c r="Z85">
        <v>842</v>
      </c>
      <c r="AA85">
        <v>825</v>
      </c>
      <c r="AB85">
        <v>2328</v>
      </c>
      <c r="AC85">
        <v>14</v>
      </c>
      <c r="AD85">
        <v>532</v>
      </c>
    </row>
    <row r="86" spans="1:30">
      <c r="A86" t="s">
        <v>2</v>
      </c>
      <c r="B86" t="s">
        <v>50</v>
      </c>
      <c r="C86" t="s">
        <v>50</v>
      </c>
      <c r="D86" s="1">
        <v>0.83892983198165894</v>
      </c>
      <c r="E86">
        <v>20037</v>
      </c>
      <c r="F86">
        <v>23884</v>
      </c>
      <c r="G86" s="1">
        <v>1.03125</v>
      </c>
      <c r="H86">
        <v>33</v>
      </c>
      <c r="I86">
        <v>32</v>
      </c>
      <c r="J86">
        <v>19559</v>
      </c>
      <c r="K86">
        <v>478</v>
      </c>
      <c r="L86">
        <v>6033</v>
      </c>
      <c r="M86">
        <v>14004</v>
      </c>
      <c r="N86">
        <v>10026</v>
      </c>
      <c r="O86">
        <v>10011</v>
      </c>
      <c r="P86">
        <v>5773</v>
      </c>
      <c r="Q86">
        <v>13786</v>
      </c>
      <c r="R86">
        <v>14962</v>
      </c>
      <c r="S86">
        <v>14749</v>
      </c>
      <c r="T86">
        <v>6576</v>
      </c>
      <c r="U86">
        <v>1413</v>
      </c>
      <c r="V86">
        <v>3024</v>
      </c>
      <c r="W86">
        <v>3009</v>
      </c>
      <c r="X86">
        <v>7002</v>
      </c>
      <c r="Y86">
        <v>7002</v>
      </c>
      <c r="Z86">
        <v>230</v>
      </c>
      <c r="AA86">
        <v>248</v>
      </c>
      <c r="AB86">
        <v>3481</v>
      </c>
      <c r="AC86">
        <v>54</v>
      </c>
      <c r="AD86">
        <v>3095</v>
      </c>
    </row>
    <row r="87" spans="1:30">
      <c r="A87" t="s">
        <v>2</v>
      </c>
      <c r="B87" t="s">
        <v>50</v>
      </c>
      <c r="C87" t="s">
        <v>200</v>
      </c>
      <c r="D87" s="1">
        <v>0.8099217414855957</v>
      </c>
      <c r="E87">
        <v>17422</v>
      </c>
      <c r="F87">
        <v>21511</v>
      </c>
      <c r="G87" s="1">
        <v>1</v>
      </c>
      <c r="H87">
        <v>28</v>
      </c>
      <c r="I87">
        <v>28</v>
      </c>
      <c r="J87">
        <v>16549</v>
      </c>
      <c r="K87">
        <v>873</v>
      </c>
      <c r="L87">
        <v>5975</v>
      </c>
      <c r="M87">
        <v>11447</v>
      </c>
      <c r="N87">
        <v>8616</v>
      </c>
      <c r="O87">
        <v>8806</v>
      </c>
      <c r="P87">
        <v>5406</v>
      </c>
      <c r="Q87">
        <v>11143</v>
      </c>
      <c r="R87">
        <v>12304</v>
      </c>
      <c r="S87">
        <v>12733</v>
      </c>
      <c r="T87">
        <v>6473</v>
      </c>
      <c r="U87">
        <v>863</v>
      </c>
      <c r="V87">
        <v>2965</v>
      </c>
      <c r="W87">
        <v>3010</v>
      </c>
      <c r="X87">
        <v>5651</v>
      </c>
      <c r="Y87">
        <v>5796</v>
      </c>
      <c r="Z87">
        <v>426</v>
      </c>
      <c r="AA87">
        <v>447</v>
      </c>
      <c r="AB87">
        <v>3516</v>
      </c>
      <c r="AC87">
        <v>47</v>
      </c>
      <c r="AD87">
        <v>2957</v>
      </c>
    </row>
    <row r="88" spans="1:30">
      <c r="A88" t="s">
        <v>2</v>
      </c>
      <c r="B88" t="s">
        <v>50</v>
      </c>
      <c r="C88" t="s">
        <v>201</v>
      </c>
      <c r="D88" s="1">
        <v>0.86911535263061523</v>
      </c>
      <c r="E88">
        <v>22074</v>
      </c>
      <c r="F88">
        <v>25398</v>
      </c>
      <c r="G88" s="1">
        <v>1.0833333730697632</v>
      </c>
      <c r="H88">
        <v>39</v>
      </c>
      <c r="I88">
        <v>36</v>
      </c>
      <c r="J88">
        <v>20812</v>
      </c>
      <c r="K88">
        <v>1262</v>
      </c>
      <c r="L88">
        <v>7353</v>
      </c>
      <c r="M88">
        <v>14721</v>
      </c>
      <c r="N88">
        <v>11155</v>
      </c>
      <c r="O88">
        <v>10919</v>
      </c>
      <c r="P88">
        <v>6637</v>
      </c>
      <c r="Q88">
        <v>14175</v>
      </c>
      <c r="R88">
        <v>15162</v>
      </c>
      <c r="S88">
        <v>14655</v>
      </c>
      <c r="T88">
        <v>8022</v>
      </c>
      <c r="U88">
        <v>1779</v>
      </c>
      <c r="V88">
        <v>3830</v>
      </c>
      <c r="W88">
        <v>3523</v>
      </c>
      <c r="X88">
        <v>7325</v>
      </c>
      <c r="Y88">
        <v>7396</v>
      </c>
      <c r="Z88">
        <v>626</v>
      </c>
      <c r="AA88">
        <v>636</v>
      </c>
      <c r="AB88">
        <v>3924</v>
      </c>
      <c r="AC88">
        <v>71</v>
      </c>
      <c r="AD88">
        <v>4098</v>
      </c>
    </row>
    <row r="89" spans="1:30">
      <c r="A89" t="s">
        <v>13</v>
      </c>
      <c r="B89" t="s">
        <v>51</v>
      </c>
      <c r="C89" t="s">
        <v>51</v>
      </c>
      <c r="D89" s="1">
        <v>0.82538551092147827</v>
      </c>
      <c r="E89">
        <v>15536</v>
      </c>
      <c r="F89">
        <v>18823</v>
      </c>
      <c r="G89" s="1">
        <v>1.0243902206420898</v>
      </c>
      <c r="H89">
        <v>42</v>
      </c>
      <c r="I89">
        <v>41</v>
      </c>
      <c r="J89">
        <v>14143</v>
      </c>
      <c r="K89">
        <v>1393</v>
      </c>
      <c r="L89">
        <v>5013</v>
      </c>
      <c r="M89">
        <v>10523</v>
      </c>
      <c r="N89">
        <v>7902</v>
      </c>
      <c r="O89">
        <v>7634</v>
      </c>
      <c r="P89">
        <v>3974</v>
      </c>
      <c r="Q89">
        <v>10169</v>
      </c>
      <c r="R89">
        <v>10767</v>
      </c>
      <c r="S89">
        <v>12124</v>
      </c>
      <c r="T89">
        <v>4682</v>
      </c>
      <c r="U89">
        <v>2065</v>
      </c>
      <c r="V89">
        <v>2569</v>
      </c>
      <c r="W89">
        <v>2444</v>
      </c>
      <c r="X89">
        <v>5333</v>
      </c>
      <c r="Y89">
        <v>5190</v>
      </c>
      <c r="Z89">
        <v>746</v>
      </c>
      <c r="AA89">
        <v>647</v>
      </c>
      <c r="AB89">
        <v>4682</v>
      </c>
      <c r="AC89">
        <v>0</v>
      </c>
      <c r="AD89">
        <v>0</v>
      </c>
    </row>
    <row r="90" spans="1:30">
      <c r="A90" t="s">
        <v>13</v>
      </c>
      <c r="B90" t="s">
        <v>51</v>
      </c>
      <c r="C90" t="s">
        <v>202</v>
      </c>
      <c r="D90" s="1">
        <v>0.82407158613204956</v>
      </c>
      <c r="E90">
        <v>7907</v>
      </c>
      <c r="F90">
        <v>9595</v>
      </c>
      <c r="G90" s="1">
        <v>1.0399999618530273</v>
      </c>
      <c r="H90">
        <v>26</v>
      </c>
      <c r="I90">
        <v>25</v>
      </c>
      <c r="J90">
        <v>6905</v>
      </c>
      <c r="K90">
        <v>1002</v>
      </c>
      <c r="L90">
        <v>2851</v>
      </c>
      <c r="M90">
        <v>5056</v>
      </c>
      <c r="N90">
        <v>3962</v>
      </c>
      <c r="O90">
        <v>3945</v>
      </c>
      <c r="P90">
        <v>2121</v>
      </c>
      <c r="Q90">
        <v>4784</v>
      </c>
      <c r="R90">
        <v>5151</v>
      </c>
      <c r="S90">
        <v>6394</v>
      </c>
      <c r="T90">
        <v>2173</v>
      </c>
      <c r="U90">
        <v>1197</v>
      </c>
      <c r="V90">
        <v>1450</v>
      </c>
      <c r="W90">
        <v>1401</v>
      </c>
      <c r="X90">
        <v>2512</v>
      </c>
      <c r="Y90">
        <v>2544</v>
      </c>
      <c r="Z90">
        <v>500</v>
      </c>
      <c r="AA90">
        <v>502</v>
      </c>
      <c r="AB90">
        <v>2173</v>
      </c>
      <c r="AC90">
        <v>0</v>
      </c>
      <c r="AD90">
        <v>0</v>
      </c>
    </row>
    <row r="91" spans="1:30">
      <c r="A91" t="s">
        <v>13</v>
      </c>
      <c r="B91" t="s">
        <v>51</v>
      </c>
      <c r="C91" t="s">
        <v>203</v>
      </c>
      <c r="D91" s="1">
        <v>0.78512281179428101</v>
      </c>
      <c r="E91">
        <v>16142</v>
      </c>
      <c r="F91">
        <v>20560</v>
      </c>
      <c r="G91" s="1">
        <v>0.98000001907348633</v>
      </c>
      <c r="H91">
        <v>49</v>
      </c>
      <c r="I91">
        <v>50</v>
      </c>
      <c r="J91">
        <v>13858</v>
      </c>
      <c r="K91">
        <v>2284</v>
      </c>
      <c r="L91">
        <v>6243</v>
      </c>
      <c r="M91">
        <v>9899</v>
      </c>
      <c r="N91">
        <v>8157</v>
      </c>
      <c r="O91">
        <v>7985</v>
      </c>
      <c r="P91">
        <v>4663</v>
      </c>
      <c r="Q91">
        <v>9195</v>
      </c>
      <c r="R91">
        <v>9808</v>
      </c>
      <c r="S91">
        <v>12667</v>
      </c>
      <c r="T91">
        <v>5690</v>
      </c>
      <c r="U91">
        <v>2116</v>
      </c>
      <c r="V91">
        <v>3192</v>
      </c>
      <c r="W91">
        <v>3051</v>
      </c>
      <c r="X91">
        <v>4965</v>
      </c>
      <c r="Y91">
        <v>4934</v>
      </c>
      <c r="Z91">
        <v>1145</v>
      </c>
      <c r="AA91">
        <v>1139</v>
      </c>
      <c r="AB91">
        <v>5690</v>
      </c>
      <c r="AC91">
        <v>0</v>
      </c>
      <c r="AD91">
        <v>0</v>
      </c>
    </row>
    <row r="92" spans="1:30">
      <c r="A92" t="s">
        <v>13</v>
      </c>
      <c r="B92" t="s">
        <v>51</v>
      </c>
      <c r="C92" t="s">
        <v>204</v>
      </c>
      <c r="D92" s="1">
        <v>0.89037209749221802</v>
      </c>
      <c r="E92">
        <v>15765</v>
      </c>
      <c r="F92">
        <v>17706</v>
      </c>
      <c r="G92" s="1">
        <v>1</v>
      </c>
      <c r="H92">
        <v>36</v>
      </c>
      <c r="I92">
        <v>36</v>
      </c>
      <c r="J92">
        <v>14038</v>
      </c>
      <c r="K92">
        <v>1727</v>
      </c>
      <c r="L92">
        <v>5048</v>
      </c>
      <c r="M92">
        <v>10717</v>
      </c>
      <c r="N92">
        <v>8023</v>
      </c>
      <c r="O92">
        <v>7742</v>
      </c>
      <c r="P92">
        <v>3680</v>
      </c>
      <c r="Q92">
        <v>10358</v>
      </c>
      <c r="R92">
        <v>10596</v>
      </c>
      <c r="S92">
        <v>11778</v>
      </c>
      <c r="T92">
        <v>4031</v>
      </c>
      <c r="U92">
        <v>1812</v>
      </c>
      <c r="V92">
        <v>2564</v>
      </c>
      <c r="W92">
        <v>2484</v>
      </c>
      <c r="X92">
        <v>5459</v>
      </c>
      <c r="Y92">
        <v>5258</v>
      </c>
      <c r="Z92">
        <v>881</v>
      </c>
      <c r="AA92">
        <v>846</v>
      </c>
      <c r="AB92">
        <v>4031</v>
      </c>
      <c r="AC92">
        <v>0</v>
      </c>
      <c r="AD92">
        <v>0</v>
      </c>
    </row>
    <row r="93" spans="1:30">
      <c r="A93" t="s">
        <v>3</v>
      </c>
      <c r="B93" t="s">
        <v>3</v>
      </c>
      <c r="C93" t="s">
        <v>205</v>
      </c>
      <c r="D93" s="1">
        <v>0.92019438743591309</v>
      </c>
      <c r="E93">
        <v>19254</v>
      </c>
      <c r="F93">
        <v>20924</v>
      </c>
      <c r="G93" s="1">
        <v>1.0169491767883301</v>
      </c>
      <c r="H93">
        <v>60</v>
      </c>
      <c r="I93">
        <v>59</v>
      </c>
      <c r="J93">
        <v>18019</v>
      </c>
      <c r="K93">
        <v>1235</v>
      </c>
      <c r="L93">
        <v>4257</v>
      </c>
      <c r="M93">
        <v>14997</v>
      </c>
      <c r="N93">
        <v>9773</v>
      </c>
      <c r="O93">
        <v>9481</v>
      </c>
      <c r="P93">
        <v>3457</v>
      </c>
      <c r="Q93">
        <v>14562</v>
      </c>
      <c r="R93">
        <v>15268</v>
      </c>
      <c r="S93">
        <v>15286</v>
      </c>
      <c r="T93">
        <v>3396</v>
      </c>
      <c r="U93">
        <v>2478</v>
      </c>
      <c r="V93">
        <v>2202</v>
      </c>
      <c r="W93">
        <v>2055</v>
      </c>
      <c r="X93">
        <v>7571</v>
      </c>
      <c r="Y93">
        <v>7426</v>
      </c>
      <c r="Z93">
        <v>677</v>
      </c>
      <c r="AA93">
        <v>558</v>
      </c>
      <c r="AB93">
        <v>2933</v>
      </c>
      <c r="AC93">
        <v>16</v>
      </c>
      <c r="AD93">
        <v>463</v>
      </c>
    </row>
    <row r="94" spans="1:30">
      <c r="A94" t="s">
        <v>3</v>
      </c>
      <c r="B94" t="s">
        <v>3</v>
      </c>
      <c r="C94" t="s">
        <v>206</v>
      </c>
      <c r="D94" s="1">
        <v>0.87593710422515869</v>
      </c>
      <c r="E94">
        <v>16152</v>
      </c>
      <c r="F94">
        <v>18440</v>
      </c>
      <c r="G94" s="1">
        <v>0.96153843402862549</v>
      </c>
      <c r="H94">
        <v>50</v>
      </c>
      <c r="I94">
        <v>52</v>
      </c>
      <c r="J94">
        <v>14711</v>
      </c>
      <c r="K94">
        <v>1441</v>
      </c>
      <c r="L94">
        <v>4707</v>
      </c>
      <c r="M94">
        <v>11445</v>
      </c>
      <c r="N94">
        <v>8385</v>
      </c>
      <c r="O94">
        <v>7767</v>
      </c>
      <c r="P94">
        <v>3662</v>
      </c>
      <c r="Q94">
        <v>11049</v>
      </c>
      <c r="R94">
        <v>11754</v>
      </c>
      <c r="S94">
        <v>12434</v>
      </c>
      <c r="T94">
        <v>4030</v>
      </c>
      <c r="U94">
        <v>1868</v>
      </c>
      <c r="V94">
        <v>2429</v>
      </c>
      <c r="W94">
        <v>2278</v>
      </c>
      <c r="X94">
        <v>5956</v>
      </c>
      <c r="Y94">
        <v>5489</v>
      </c>
      <c r="Z94">
        <v>755</v>
      </c>
      <c r="AA94">
        <v>686</v>
      </c>
      <c r="AB94">
        <v>3518</v>
      </c>
      <c r="AC94">
        <v>8</v>
      </c>
      <c r="AD94">
        <v>512</v>
      </c>
    </row>
    <row r="95" spans="1:30">
      <c r="A95" t="s">
        <v>3</v>
      </c>
      <c r="B95" t="s">
        <v>3</v>
      </c>
      <c r="C95" t="s">
        <v>207</v>
      </c>
      <c r="D95" s="1">
        <v>0.89741665124893188</v>
      </c>
      <c r="E95">
        <v>29130</v>
      </c>
      <c r="F95">
        <v>32460</v>
      </c>
      <c r="G95" s="1">
        <v>1.0119047164916992</v>
      </c>
      <c r="H95">
        <v>85</v>
      </c>
      <c r="I95">
        <v>84</v>
      </c>
      <c r="J95">
        <v>26857</v>
      </c>
      <c r="K95">
        <v>2273</v>
      </c>
      <c r="L95">
        <v>7438</v>
      </c>
      <c r="M95">
        <v>21692</v>
      </c>
      <c r="N95">
        <v>14841</v>
      </c>
      <c r="O95">
        <v>14289</v>
      </c>
      <c r="P95">
        <v>6037</v>
      </c>
      <c r="Q95">
        <v>20820</v>
      </c>
      <c r="R95">
        <v>21949</v>
      </c>
      <c r="S95">
        <v>23262</v>
      </c>
      <c r="T95">
        <v>5720</v>
      </c>
      <c r="U95">
        <v>3352</v>
      </c>
      <c r="V95">
        <v>3790</v>
      </c>
      <c r="W95">
        <v>3648</v>
      </c>
      <c r="X95">
        <v>11051</v>
      </c>
      <c r="Y95">
        <v>10641</v>
      </c>
      <c r="Z95">
        <v>1207</v>
      </c>
      <c r="AA95">
        <v>1066</v>
      </c>
      <c r="AB95">
        <v>5720</v>
      </c>
      <c r="AC95">
        <v>0</v>
      </c>
      <c r="AD95">
        <v>0</v>
      </c>
    </row>
    <row r="96" spans="1:30">
      <c r="A96" t="s">
        <v>10</v>
      </c>
      <c r="B96" t="s">
        <v>52</v>
      </c>
      <c r="C96" t="s">
        <v>208</v>
      </c>
      <c r="D96" s="1">
        <v>0.88573288917541504</v>
      </c>
      <c r="E96">
        <v>23249</v>
      </c>
      <c r="F96">
        <v>26248</v>
      </c>
      <c r="G96" s="1">
        <v>0.95999997854232788</v>
      </c>
      <c r="H96">
        <v>48</v>
      </c>
      <c r="I96">
        <v>50</v>
      </c>
      <c r="J96">
        <v>20838</v>
      </c>
      <c r="K96">
        <v>2411</v>
      </c>
      <c r="L96">
        <v>5911</v>
      </c>
      <c r="M96">
        <v>17338</v>
      </c>
      <c r="N96">
        <v>11593</v>
      </c>
      <c r="O96">
        <v>11656</v>
      </c>
      <c r="P96">
        <v>4231</v>
      </c>
      <c r="Q96">
        <v>16607</v>
      </c>
      <c r="R96">
        <v>17625</v>
      </c>
      <c r="S96">
        <v>18923</v>
      </c>
      <c r="T96">
        <v>4513</v>
      </c>
      <c r="U96">
        <v>2453</v>
      </c>
      <c r="V96">
        <v>3004</v>
      </c>
      <c r="W96">
        <v>2907</v>
      </c>
      <c r="X96">
        <v>8589</v>
      </c>
      <c r="Y96">
        <v>8749</v>
      </c>
      <c r="Z96">
        <v>1204</v>
      </c>
      <c r="AA96">
        <v>1207</v>
      </c>
      <c r="AB96">
        <v>3570</v>
      </c>
      <c r="AC96">
        <v>27</v>
      </c>
      <c r="AD96">
        <v>943</v>
      </c>
    </row>
    <row r="97" spans="1:30">
      <c r="A97" t="s">
        <v>10</v>
      </c>
      <c r="B97" t="s">
        <v>52</v>
      </c>
      <c r="C97" t="s">
        <v>209</v>
      </c>
      <c r="D97" s="1">
        <v>0.89653480052947998</v>
      </c>
      <c r="E97">
        <v>16577</v>
      </c>
      <c r="F97">
        <v>18490</v>
      </c>
      <c r="G97" s="1">
        <v>1</v>
      </c>
      <c r="H97">
        <v>33</v>
      </c>
      <c r="I97">
        <v>33</v>
      </c>
      <c r="J97">
        <v>14985</v>
      </c>
      <c r="K97">
        <v>1592</v>
      </c>
      <c r="L97">
        <v>3844</v>
      </c>
      <c r="M97">
        <v>12733</v>
      </c>
      <c r="N97">
        <v>8195</v>
      </c>
      <c r="O97">
        <v>8382</v>
      </c>
      <c r="P97">
        <v>2814</v>
      </c>
      <c r="Q97">
        <v>12171</v>
      </c>
      <c r="R97">
        <v>12821</v>
      </c>
      <c r="S97">
        <v>13466</v>
      </c>
      <c r="T97">
        <v>3043</v>
      </c>
      <c r="U97">
        <v>1896</v>
      </c>
      <c r="V97">
        <v>1908</v>
      </c>
      <c r="W97">
        <v>1936</v>
      </c>
      <c r="X97">
        <v>6287</v>
      </c>
      <c r="Y97">
        <v>6446</v>
      </c>
      <c r="Z97">
        <v>752</v>
      </c>
      <c r="AA97">
        <v>840</v>
      </c>
      <c r="AB97">
        <v>2123</v>
      </c>
      <c r="AC97">
        <v>21</v>
      </c>
      <c r="AD97">
        <v>920</v>
      </c>
    </row>
    <row r="98" spans="1:30">
      <c r="A98" t="s">
        <v>7</v>
      </c>
      <c r="B98" t="s">
        <v>53</v>
      </c>
      <c r="C98" t="s">
        <v>210</v>
      </c>
      <c r="D98" s="1">
        <v>0.76780271530151367</v>
      </c>
      <c r="E98">
        <v>52194</v>
      </c>
      <c r="F98">
        <v>67978</v>
      </c>
      <c r="G98" s="1">
        <v>0.96629214286804199</v>
      </c>
      <c r="H98">
        <v>86</v>
      </c>
      <c r="I98">
        <v>89</v>
      </c>
      <c r="J98">
        <v>47934</v>
      </c>
      <c r="K98">
        <v>4260</v>
      </c>
      <c r="L98">
        <v>11374</v>
      </c>
      <c r="M98">
        <v>40820</v>
      </c>
      <c r="N98">
        <v>26341</v>
      </c>
      <c r="O98">
        <v>25853</v>
      </c>
      <c r="P98">
        <v>8279</v>
      </c>
      <c r="Q98">
        <v>39655</v>
      </c>
      <c r="R98">
        <v>44031</v>
      </c>
      <c r="S98">
        <v>50772</v>
      </c>
      <c r="T98">
        <v>9923</v>
      </c>
      <c r="U98">
        <v>2861</v>
      </c>
      <c r="V98">
        <v>5900</v>
      </c>
      <c r="W98">
        <v>5474</v>
      </c>
      <c r="X98">
        <v>20441</v>
      </c>
      <c r="Y98">
        <v>20379</v>
      </c>
      <c r="Z98">
        <v>2248</v>
      </c>
      <c r="AA98">
        <v>2012</v>
      </c>
      <c r="AB98">
        <v>8280</v>
      </c>
      <c r="AC98">
        <v>38</v>
      </c>
      <c r="AD98">
        <v>1643</v>
      </c>
    </row>
    <row r="99" spans="1:30">
      <c r="A99" t="s">
        <v>15</v>
      </c>
      <c r="B99" t="s">
        <v>54</v>
      </c>
      <c r="C99" t="s">
        <v>211</v>
      </c>
      <c r="D99" s="1">
        <v>0.86660879850387573</v>
      </c>
      <c r="E99">
        <v>48170</v>
      </c>
      <c r="F99">
        <v>55584</v>
      </c>
      <c r="G99" s="1">
        <v>1.0121951103210449</v>
      </c>
      <c r="H99">
        <v>83</v>
      </c>
      <c r="I99">
        <v>82</v>
      </c>
      <c r="J99">
        <v>46257</v>
      </c>
      <c r="K99">
        <v>1913</v>
      </c>
      <c r="L99">
        <v>15605</v>
      </c>
      <c r="M99">
        <v>32565</v>
      </c>
      <c r="N99">
        <v>24100</v>
      </c>
      <c r="O99">
        <v>24070</v>
      </c>
      <c r="P99">
        <v>14349</v>
      </c>
      <c r="Q99">
        <v>31908</v>
      </c>
      <c r="R99">
        <v>34421</v>
      </c>
      <c r="S99">
        <v>35460</v>
      </c>
      <c r="T99">
        <v>14169</v>
      </c>
      <c r="U99">
        <v>3698</v>
      </c>
      <c r="V99">
        <v>7835</v>
      </c>
      <c r="W99">
        <v>7770</v>
      </c>
      <c r="X99">
        <v>16265</v>
      </c>
      <c r="Y99">
        <v>16300</v>
      </c>
      <c r="Z99">
        <v>925</v>
      </c>
      <c r="AA99">
        <v>988</v>
      </c>
      <c r="AB99">
        <v>8350</v>
      </c>
      <c r="AC99">
        <v>98</v>
      </c>
      <c r="AD99">
        <v>5819</v>
      </c>
    </row>
    <row r="100" spans="1:30">
      <c r="A100" t="s">
        <v>15</v>
      </c>
      <c r="B100" t="s">
        <v>54</v>
      </c>
      <c r="C100" t="s">
        <v>54</v>
      </c>
      <c r="D100" s="1">
        <v>0.80256235599517822</v>
      </c>
      <c r="E100">
        <v>35473</v>
      </c>
      <c r="F100">
        <v>44200</v>
      </c>
      <c r="G100" s="1">
        <v>1</v>
      </c>
      <c r="H100">
        <v>88</v>
      </c>
      <c r="I100">
        <v>88</v>
      </c>
      <c r="J100">
        <v>33139</v>
      </c>
      <c r="K100">
        <v>2334</v>
      </c>
      <c r="L100">
        <v>10741</v>
      </c>
      <c r="M100">
        <v>24732</v>
      </c>
      <c r="N100">
        <v>17961</v>
      </c>
      <c r="O100">
        <v>17512</v>
      </c>
      <c r="P100">
        <v>9386</v>
      </c>
      <c r="Q100">
        <v>23753</v>
      </c>
      <c r="R100">
        <v>27610</v>
      </c>
      <c r="S100">
        <v>29021</v>
      </c>
      <c r="T100">
        <v>10443</v>
      </c>
      <c r="U100">
        <v>2718</v>
      </c>
      <c r="V100">
        <v>5488</v>
      </c>
      <c r="W100">
        <v>5253</v>
      </c>
      <c r="X100">
        <v>12473</v>
      </c>
      <c r="Y100">
        <v>12259</v>
      </c>
      <c r="Z100">
        <v>1114</v>
      </c>
      <c r="AA100">
        <v>1220</v>
      </c>
      <c r="AB100">
        <v>6569</v>
      </c>
      <c r="AC100">
        <v>78</v>
      </c>
      <c r="AD100">
        <v>3874</v>
      </c>
    </row>
    <row r="101" spans="1:30">
      <c r="A101" t="s">
        <v>3</v>
      </c>
      <c r="B101" t="s">
        <v>55</v>
      </c>
      <c r="C101" t="s">
        <v>212</v>
      </c>
      <c r="D101" s="1">
        <v>0.89534878730773926</v>
      </c>
      <c r="E101">
        <v>21201</v>
      </c>
      <c r="F101">
        <v>23679</v>
      </c>
      <c r="G101" s="1">
        <v>1.0175439119338989</v>
      </c>
      <c r="H101">
        <v>58</v>
      </c>
      <c r="I101">
        <v>57</v>
      </c>
      <c r="J101">
        <v>19466</v>
      </c>
      <c r="K101">
        <v>1735</v>
      </c>
      <c r="L101">
        <v>5218</v>
      </c>
      <c r="M101">
        <v>15983</v>
      </c>
      <c r="N101">
        <v>11010</v>
      </c>
      <c r="O101">
        <v>10191</v>
      </c>
      <c r="P101">
        <v>3862</v>
      </c>
      <c r="Q101">
        <v>15604</v>
      </c>
      <c r="R101">
        <v>16517</v>
      </c>
      <c r="S101">
        <v>16651</v>
      </c>
      <c r="T101">
        <v>4491</v>
      </c>
      <c r="U101">
        <v>2805</v>
      </c>
      <c r="V101">
        <v>2781</v>
      </c>
      <c r="W101">
        <v>2437</v>
      </c>
      <c r="X101">
        <v>8229</v>
      </c>
      <c r="Y101">
        <v>7754</v>
      </c>
      <c r="Z101">
        <v>936</v>
      </c>
      <c r="AA101">
        <v>799</v>
      </c>
      <c r="AB101">
        <v>3188</v>
      </c>
      <c r="AC101">
        <v>35</v>
      </c>
      <c r="AD101">
        <v>1303</v>
      </c>
    </row>
    <row r="102" spans="1:30">
      <c r="A102" t="s">
        <v>3</v>
      </c>
      <c r="B102" t="s">
        <v>55</v>
      </c>
      <c r="C102" t="s">
        <v>55</v>
      </c>
      <c r="D102" s="1">
        <v>0.88226324319839478</v>
      </c>
      <c r="E102">
        <v>19904</v>
      </c>
      <c r="F102">
        <v>22560</v>
      </c>
      <c r="G102" s="1">
        <v>1.0333333015441895</v>
      </c>
      <c r="H102">
        <v>62</v>
      </c>
      <c r="I102">
        <v>60</v>
      </c>
      <c r="J102">
        <v>18437</v>
      </c>
      <c r="K102">
        <v>1467</v>
      </c>
      <c r="L102">
        <v>4586</v>
      </c>
      <c r="M102">
        <v>15318</v>
      </c>
      <c r="N102">
        <v>10140</v>
      </c>
      <c r="O102">
        <v>9764</v>
      </c>
      <c r="P102">
        <v>3577</v>
      </c>
      <c r="Q102">
        <v>14860</v>
      </c>
      <c r="R102">
        <v>15808</v>
      </c>
      <c r="S102">
        <v>15865</v>
      </c>
      <c r="T102">
        <v>4278</v>
      </c>
      <c r="U102">
        <v>3854</v>
      </c>
      <c r="V102">
        <v>2388</v>
      </c>
      <c r="W102">
        <v>2198</v>
      </c>
      <c r="X102">
        <v>7752</v>
      </c>
      <c r="Y102">
        <v>7566</v>
      </c>
      <c r="Z102">
        <v>744</v>
      </c>
      <c r="AA102">
        <v>723</v>
      </c>
      <c r="AB102">
        <v>2514</v>
      </c>
      <c r="AC102">
        <v>53</v>
      </c>
      <c r="AD102">
        <v>1764</v>
      </c>
    </row>
    <row r="103" spans="1:30">
      <c r="A103" t="s">
        <v>11</v>
      </c>
      <c r="B103" t="s">
        <v>56</v>
      </c>
      <c r="C103" t="s">
        <v>56</v>
      </c>
      <c r="D103" s="1">
        <v>0.604389488697052</v>
      </c>
      <c r="E103">
        <v>32031</v>
      </c>
      <c r="F103">
        <v>52997</v>
      </c>
      <c r="G103" s="1">
        <v>0.73770493268966675</v>
      </c>
      <c r="H103">
        <v>90</v>
      </c>
      <c r="I103">
        <v>122</v>
      </c>
      <c r="J103">
        <v>29385</v>
      </c>
      <c r="K103">
        <v>2646</v>
      </c>
      <c r="L103">
        <v>8407</v>
      </c>
      <c r="M103">
        <v>23624</v>
      </c>
      <c r="N103">
        <v>16056</v>
      </c>
      <c r="O103">
        <v>15975</v>
      </c>
      <c r="P103">
        <v>7408</v>
      </c>
      <c r="Q103">
        <v>21977</v>
      </c>
      <c r="R103">
        <v>23884</v>
      </c>
      <c r="S103">
        <v>35818</v>
      </c>
      <c r="T103">
        <v>11501</v>
      </c>
      <c r="U103">
        <v>3622</v>
      </c>
      <c r="V103">
        <v>4375</v>
      </c>
      <c r="W103">
        <v>4032</v>
      </c>
      <c r="X103">
        <v>11681</v>
      </c>
      <c r="Y103">
        <v>11943</v>
      </c>
      <c r="Z103">
        <v>1302</v>
      </c>
      <c r="AA103">
        <v>1344</v>
      </c>
      <c r="AB103">
        <v>11137</v>
      </c>
      <c r="AC103">
        <v>3</v>
      </c>
      <c r="AD103">
        <v>364</v>
      </c>
    </row>
    <row r="104" spans="1:30">
      <c r="A104" t="s">
        <v>11</v>
      </c>
      <c r="B104" t="s">
        <v>56</v>
      </c>
      <c r="C104" t="s">
        <v>213</v>
      </c>
      <c r="D104" s="1">
        <v>0.67573726177215576</v>
      </c>
      <c r="E104">
        <v>34095</v>
      </c>
      <c r="F104">
        <v>50456</v>
      </c>
      <c r="G104" s="1">
        <v>0.79136693477630615</v>
      </c>
      <c r="H104">
        <v>110</v>
      </c>
      <c r="I104">
        <v>139</v>
      </c>
      <c r="J104">
        <v>32362</v>
      </c>
      <c r="K104">
        <v>1733</v>
      </c>
      <c r="L104">
        <v>9548</v>
      </c>
      <c r="M104">
        <v>24547</v>
      </c>
      <c r="N104">
        <v>17511</v>
      </c>
      <c r="O104">
        <v>16584</v>
      </c>
      <c r="P104">
        <v>8788</v>
      </c>
      <c r="Q104">
        <v>23574</v>
      </c>
      <c r="R104">
        <v>23379</v>
      </c>
      <c r="S104">
        <v>35442</v>
      </c>
      <c r="T104">
        <v>9608</v>
      </c>
      <c r="U104">
        <v>2440</v>
      </c>
      <c r="V104">
        <v>4933</v>
      </c>
      <c r="W104">
        <v>4615</v>
      </c>
      <c r="X104">
        <v>12578</v>
      </c>
      <c r="Y104">
        <v>11969</v>
      </c>
      <c r="Z104">
        <v>921</v>
      </c>
      <c r="AA104">
        <v>812</v>
      </c>
      <c r="AB104">
        <v>9544</v>
      </c>
      <c r="AC104">
        <v>1</v>
      </c>
      <c r="AD104">
        <v>64</v>
      </c>
    </row>
    <row r="105" spans="1:30">
      <c r="A105" t="s">
        <v>13</v>
      </c>
      <c r="B105" t="s">
        <v>57</v>
      </c>
      <c r="C105" t="s">
        <v>214</v>
      </c>
      <c r="D105" s="1">
        <v>0.99469703435897827</v>
      </c>
      <c r="E105">
        <v>34791</v>
      </c>
      <c r="F105">
        <v>34976</v>
      </c>
      <c r="G105" s="1">
        <v>0.99056601524353027</v>
      </c>
      <c r="H105">
        <v>105</v>
      </c>
      <c r="I105">
        <v>106</v>
      </c>
      <c r="J105">
        <v>31555</v>
      </c>
      <c r="K105">
        <v>3236</v>
      </c>
      <c r="L105">
        <v>11340</v>
      </c>
      <c r="M105">
        <v>23451</v>
      </c>
      <c r="N105">
        <v>17007</v>
      </c>
      <c r="O105">
        <v>17784</v>
      </c>
      <c r="P105">
        <v>9468</v>
      </c>
      <c r="Q105">
        <v>22087</v>
      </c>
      <c r="R105">
        <v>23442</v>
      </c>
      <c r="S105">
        <v>22750</v>
      </c>
      <c r="T105">
        <v>8479</v>
      </c>
      <c r="U105">
        <v>1407</v>
      </c>
      <c r="V105">
        <v>5753</v>
      </c>
      <c r="W105">
        <v>5587</v>
      </c>
      <c r="X105">
        <v>11254</v>
      </c>
      <c r="Y105">
        <v>12197</v>
      </c>
      <c r="Z105">
        <v>1554</v>
      </c>
      <c r="AA105">
        <v>1682</v>
      </c>
      <c r="AB105">
        <v>8479</v>
      </c>
      <c r="AC105">
        <v>0</v>
      </c>
      <c r="AD105">
        <v>0</v>
      </c>
    </row>
    <row r="106" spans="1:30">
      <c r="A106" t="s">
        <v>13</v>
      </c>
      <c r="B106" t="s">
        <v>57</v>
      </c>
      <c r="C106" t="s">
        <v>215</v>
      </c>
      <c r="D106" s="1">
        <v>0.79521739482879639</v>
      </c>
      <c r="E106">
        <v>16582</v>
      </c>
      <c r="F106">
        <v>20852</v>
      </c>
      <c r="G106" s="1">
        <v>1</v>
      </c>
      <c r="H106">
        <v>50</v>
      </c>
      <c r="I106">
        <v>50</v>
      </c>
      <c r="J106">
        <v>14294</v>
      </c>
      <c r="K106">
        <v>2288</v>
      </c>
      <c r="L106">
        <v>4882</v>
      </c>
      <c r="M106">
        <v>11700</v>
      </c>
      <c r="N106">
        <v>8342</v>
      </c>
      <c r="O106">
        <v>8240</v>
      </c>
      <c r="P106">
        <v>3530</v>
      </c>
      <c r="Q106">
        <v>10764</v>
      </c>
      <c r="R106">
        <v>11119</v>
      </c>
      <c r="S106">
        <v>12293</v>
      </c>
      <c r="T106">
        <v>6325</v>
      </c>
      <c r="U106">
        <v>2282</v>
      </c>
      <c r="V106">
        <v>2448</v>
      </c>
      <c r="W106">
        <v>2434</v>
      </c>
      <c r="X106">
        <v>5894</v>
      </c>
      <c r="Y106">
        <v>5806</v>
      </c>
      <c r="Z106">
        <v>1117</v>
      </c>
      <c r="AA106">
        <v>1171</v>
      </c>
      <c r="AB106">
        <v>3246</v>
      </c>
      <c r="AC106">
        <v>0</v>
      </c>
      <c r="AD106">
        <v>3079</v>
      </c>
    </row>
    <row r="107" spans="1:30">
      <c r="A107" t="s">
        <v>13</v>
      </c>
      <c r="B107" t="s">
        <v>57</v>
      </c>
      <c r="C107" t="s">
        <v>216</v>
      </c>
      <c r="D107" s="1">
        <v>0.83588367700576782</v>
      </c>
      <c r="E107">
        <v>19425</v>
      </c>
      <c r="F107">
        <v>23239</v>
      </c>
      <c r="G107" s="1">
        <v>1</v>
      </c>
      <c r="H107">
        <v>66</v>
      </c>
      <c r="I107">
        <v>66</v>
      </c>
      <c r="J107">
        <v>16863</v>
      </c>
      <c r="K107">
        <v>2562</v>
      </c>
      <c r="L107">
        <v>5019</v>
      </c>
      <c r="M107">
        <v>14406</v>
      </c>
      <c r="N107">
        <v>9787</v>
      </c>
      <c r="O107">
        <v>9638</v>
      </c>
      <c r="P107">
        <v>3638</v>
      </c>
      <c r="Q107">
        <v>13225</v>
      </c>
      <c r="R107">
        <v>14036</v>
      </c>
      <c r="S107">
        <v>16273</v>
      </c>
      <c r="T107">
        <v>4476</v>
      </c>
      <c r="U107">
        <v>1890</v>
      </c>
      <c r="V107">
        <v>2588</v>
      </c>
      <c r="W107">
        <v>2431</v>
      </c>
      <c r="X107">
        <v>7199</v>
      </c>
      <c r="Y107">
        <v>7207</v>
      </c>
      <c r="Z107">
        <v>1268</v>
      </c>
      <c r="AA107">
        <v>1294</v>
      </c>
      <c r="AB107">
        <v>3551</v>
      </c>
      <c r="AC107">
        <v>0</v>
      </c>
      <c r="AD107">
        <v>925</v>
      </c>
    </row>
    <row r="108" spans="1:30">
      <c r="A108" t="s">
        <v>13</v>
      </c>
      <c r="B108" t="s">
        <v>57</v>
      </c>
      <c r="C108" t="s">
        <v>217</v>
      </c>
      <c r="D108" s="1">
        <v>1.0201692581176758</v>
      </c>
      <c r="E108">
        <v>30506</v>
      </c>
      <c r="F108">
        <v>29903</v>
      </c>
      <c r="G108" s="1">
        <v>1.0449438095092773</v>
      </c>
      <c r="H108">
        <v>93</v>
      </c>
      <c r="I108">
        <v>89</v>
      </c>
      <c r="J108">
        <v>27863</v>
      </c>
      <c r="K108">
        <v>2643</v>
      </c>
      <c r="L108">
        <v>8445</v>
      </c>
      <c r="M108">
        <v>22061</v>
      </c>
      <c r="N108">
        <v>15760</v>
      </c>
      <c r="O108">
        <v>14746</v>
      </c>
      <c r="P108">
        <v>6951</v>
      </c>
      <c r="Q108">
        <v>20912</v>
      </c>
      <c r="R108">
        <v>21930</v>
      </c>
      <c r="S108">
        <v>21899</v>
      </c>
      <c r="T108">
        <v>4800</v>
      </c>
      <c r="U108">
        <v>2923</v>
      </c>
      <c r="V108">
        <v>4319</v>
      </c>
      <c r="W108">
        <v>4126</v>
      </c>
      <c r="X108">
        <v>11441</v>
      </c>
      <c r="Y108">
        <v>10620</v>
      </c>
      <c r="Z108">
        <v>1331</v>
      </c>
      <c r="AA108">
        <v>1312</v>
      </c>
      <c r="AB108">
        <v>4800</v>
      </c>
      <c r="AC108">
        <v>25866</v>
      </c>
      <c r="AD108">
        <v>0</v>
      </c>
    </row>
    <row r="109" spans="1:30">
      <c r="A109" t="s">
        <v>13</v>
      </c>
      <c r="B109" t="s">
        <v>58</v>
      </c>
      <c r="C109" t="s">
        <v>218</v>
      </c>
      <c r="D109" s="1">
        <v>0.89400416612625122</v>
      </c>
      <c r="E109">
        <v>16368</v>
      </c>
      <c r="F109">
        <v>18309</v>
      </c>
      <c r="G109" s="1">
        <v>1</v>
      </c>
      <c r="H109">
        <v>61</v>
      </c>
      <c r="I109">
        <v>61</v>
      </c>
      <c r="J109">
        <v>14416</v>
      </c>
      <c r="K109">
        <v>1952</v>
      </c>
      <c r="L109">
        <v>5482</v>
      </c>
      <c r="M109">
        <v>10886</v>
      </c>
      <c r="N109">
        <v>8255</v>
      </c>
      <c r="O109">
        <v>8113</v>
      </c>
      <c r="P109">
        <v>4576</v>
      </c>
      <c r="Q109">
        <v>9840</v>
      </c>
      <c r="R109">
        <v>10449</v>
      </c>
      <c r="S109">
        <v>13407</v>
      </c>
      <c r="T109">
        <v>2940</v>
      </c>
      <c r="U109">
        <v>1996</v>
      </c>
      <c r="V109">
        <v>2860</v>
      </c>
      <c r="W109">
        <v>2622</v>
      </c>
      <c r="X109">
        <v>5395</v>
      </c>
      <c r="Y109">
        <v>5491</v>
      </c>
      <c r="Z109">
        <v>1063</v>
      </c>
      <c r="AA109">
        <v>889</v>
      </c>
      <c r="AB109">
        <v>2940</v>
      </c>
      <c r="AC109">
        <v>0</v>
      </c>
      <c r="AD109">
        <v>0</v>
      </c>
    </row>
    <row r="110" spans="1:30">
      <c r="A110" t="s">
        <v>13</v>
      </c>
      <c r="B110" t="s">
        <v>58</v>
      </c>
      <c r="C110" t="s">
        <v>219</v>
      </c>
      <c r="D110" s="1">
        <v>0.81928128004074097</v>
      </c>
      <c r="E110">
        <v>16803</v>
      </c>
      <c r="F110">
        <v>20509</v>
      </c>
      <c r="G110" s="1">
        <v>1.0350877046585083</v>
      </c>
      <c r="H110">
        <v>59</v>
      </c>
      <c r="I110">
        <v>57</v>
      </c>
      <c r="J110">
        <v>15513</v>
      </c>
      <c r="K110">
        <v>1290</v>
      </c>
      <c r="L110">
        <v>4998</v>
      </c>
      <c r="M110">
        <v>11805</v>
      </c>
      <c r="N110">
        <v>8247</v>
      </c>
      <c r="O110">
        <v>8556</v>
      </c>
      <c r="P110">
        <v>4295</v>
      </c>
      <c r="Q110">
        <v>11218</v>
      </c>
      <c r="R110">
        <v>11620</v>
      </c>
      <c r="S110">
        <v>13447</v>
      </c>
      <c r="T110">
        <v>4865</v>
      </c>
      <c r="U110">
        <v>1079</v>
      </c>
      <c r="V110">
        <v>2620</v>
      </c>
      <c r="W110">
        <v>2378</v>
      </c>
      <c r="X110">
        <v>5627</v>
      </c>
      <c r="Y110">
        <v>6178</v>
      </c>
      <c r="Z110">
        <v>665</v>
      </c>
      <c r="AA110">
        <v>625</v>
      </c>
      <c r="AB110">
        <v>4865</v>
      </c>
      <c r="AC110">
        <v>0</v>
      </c>
      <c r="AD110">
        <v>0</v>
      </c>
    </row>
    <row r="111" spans="1:30">
      <c r="A111" t="s">
        <v>13</v>
      </c>
      <c r="B111" t="s">
        <v>58</v>
      </c>
      <c r="C111" t="s">
        <v>220</v>
      </c>
      <c r="D111" s="1">
        <v>0.72289156913757324</v>
      </c>
      <c r="E111">
        <v>12768</v>
      </c>
      <c r="F111">
        <v>17662</v>
      </c>
      <c r="G111" s="1">
        <v>1</v>
      </c>
      <c r="H111">
        <v>46</v>
      </c>
      <c r="I111">
        <v>46</v>
      </c>
      <c r="J111">
        <v>11184</v>
      </c>
      <c r="K111">
        <v>1584</v>
      </c>
      <c r="L111">
        <v>3863</v>
      </c>
      <c r="M111">
        <v>8905</v>
      </c>
      <c r="N111">
        <v>6368</v>
      </c>
      <c r="O111">
        <v>6400</v>
      </c>
      <c r="P111">
        <v>3162</v>
      </c>
      <c r="Q111">
        <v>8022</v>
      </c>
      <c r="R111">
        <v>8545</v>
      </c>
      <c r="S111">
        <v>13026</v>
      </c>
      <c r="T111">
        <v>2744</v>
      </c>
      <c r="U111">
        <v>3111</v>
      </c>
      <c r="V111">
        <v>1922</v>
      </c>
      <c r="W111">
        <v>1941</v>
      </c>
      <c r="X111">
        <v>4446</v>
      </c>
      <c r="Y111">
        <v>4459</v>
      </c>
      <c r="Z111">
        <v>798</v>
      </c>
      <c r="AA111">
        <v>786</v>
      </c>
      <c r="AB111">
        <v>2744</v>
      </c>
      <c r="AC111">
        <v>0</v>
      </c>
      <c r="AD111">
        <v>0</v>
      </c>
    </row>
    <row r="112" spans="1:30">
      <c r="A112" t="s">
        <v>16</v>
      </c>
      <c r="B112" t="s">
        <v>59</v>
      </c>
      <c r="C112" t="s">
        <v>221</v>
      </c>
      <c r="D112" s="1">
        <v>0.7573859691619873</v>
      </c>
      <c r="E112">
        <v>32650</v>
      </c>
      <c r="F112">
        <v>43109</v>
      </c>
      <c r="G112" s="1">
        <v>1</v>
      </c>
      <c r="H112">
        <v>74</v>
      </c>
      <c r="I112">
        <v>74</v>
      </c>
      <c r="J112">
        <v>30691</v>
      </c>
      <c r="K112">
        <v>1959</v>
      </c>
      <c r="L112">
        <v>8264</v>
      </c>
      <c r="M112">
        <v>24386</v>
      </c>
      <c r="N112">
        <v>16189</v>
      </c>
      <c r="O112">
        <v>16461</v>
      </c>
      <c r="P112">
        <v>7139</v>
      </c>
      <c r="Q112">
        <v>23552</v>
      </c>
      <c r="R112">
        <v>27111</v>
      </c>
      <c r="S112">
        <v>26362</v>
      </c>
      <c r="T112">
        <v>12128</v>
      </c>
      <c r="U112">
        <v>3071</v>
      </c>
      <c r="V112">
        <v>4211</v>
      </c>
      <c r="W112">
        <v>4053</v>
      </c>
      <c r="X112">
        <v>11978</v>
      </c>
      <c r="Y112">
        <v>12408</v>
      </c>
      <c r="Z112">
        <v>1043</v>
      </c>
      <c r="AA112">
        <v>916</v>
      </c>
      <c r="AB112">
        <v>5855</v>
      </c>
      <c r="AC112">
        <v>128</v>
      </c>
      <c r="AD112">
        <v>6273</v>
      </c>
    </row>
    <row r="113" spans="1:30">
      <c r="A113" t="s">
        <v>16</v>
      </c>
      <c r="B113" t="s">
        <v>60</v>
      </c>
      <c r="C113" t="s">
        <v>222</v>
      </c>
      <c r="D113" s="1">
        <v>0.82693684101104736</v>
      </c>
      <c r="E113">
        <v>50755</v>
      </c>
      <c r="F113">
        <v>61377</v>
      </c>
      <c r="G113" s="1">
        <v>0.92405062913894653</v>
      </c>
      <c r="H113">
        <v>73</v>
      </c>
      <c r="I113">
        <v>79</v>
      </c>
      <c r="J113">
        <v>47063</v>
      </c>
      <c r="K113">
        <v>3692</v>
      </c>
      <c r="L113">
        <v>13223</v>
      </c>
      <c r="M113">
        <v>37532</v>
      </c>
      <c r="N113">
        <v>25023</v>
      </c>
      <c r="O113">
        <v>25732</v>
      </c>
      <c r="P113">
        <v>10720</v>
      </c>
      <c r="Q113">
        <v>36343</v>
      </c>
      <c r="R113">
        <v>37007</v>
      </c>
      <c r="S113">
        <v>38268</v>
      </c>
      <c r="T113">
        <v>16533</v>
      </c>
      <c r="U113">
        <v>3976</v>
      </c>
      <c r="V113">
        <v>6762</v>
      </c>
      <c r="W113">
        <v>6461</v>
      </c>
      <c r="X113">
        <v>18261</v>
      </c>
      <c r="Y113">
        <v>19271</v>
      </c>
      <c r="Z113">
        <v>1728</v>
      </c>
      <c r="AA113">
        <v>1964</v>
      </c>
      <c r="AB113">
        <v>6433</v>
      </c>
      <c r="AC113">
        <v>195</v>
      </c>
      <c r="AD113">
        <v>10100</v>
      </c>
    </row>
    <row r="114" spans="1:30">
      <c r="A114" t="s">
        <v>16</v>
      </c>
      <c r="B114" t="s">
        <v>61</v>
      </c>
      <c r="C114" t="s">
        <v>223</v>
      </c>
      <c r="D114" s="1">
        <v>0.84572690725326538</v>
      </c>
      <c r="E114">
        <v>45561</v>
      </c>
      <c r="F114">
        <v>53872</v>
      </c>
      <c r="G114" s="1">
        <v>1</v>
      </c>
      <c r="H114">
        <v>119</v>
      </c>
      <c r="I114">
        <v>119</v>
      </c>
      <c r="J114">
        <v>42188</v>
      </c>
      <c r="K114">
        <v>3373</v>
      </c>
      <c r="L114">
        <v>12967</v>
      </c>
      <c r="M114">
        <v>32594</v>
      </c>
      <c r="N114">
        <v>22992</v>
      </c>
      <c r="O114">
        <v>22569</v>
      </c>
      <c r="P114">
        <v>10509</v>
      </c>
      <c r="Q114">
        <v>31679</v>
      </c>
      <c r="R114">
        <v>35815</v>
      </c>
      <c r="S114">
        <v>38018</v>
      </c>
      <c r="T114">
        <v>10082</v>
      </c>
      <c r="U114">
        <v>2712</v>
      </c>
      <c r="V114">
        <v>6808</v>
      </c>
      <c r="W114">
        <v>6159</v>
      </c>
      <c r="X114">
        <v>16184</v>
      </c>
      <c r="Y114">
        <v>16410</v>
      </c>
      <c r="Z114">
        <v>2023</v>
      </c>
      <c r="AA114">
        <v>1350</v>
      </c>
      <c r="AB114">
        <v>8939</v>
      </c>
      <c r="AC114">
        <v>30</v>
      </c>
      <c r="AD114">
        <v>1143</v>
      </c>
    </row>
    <row r="115" spans="1:30">
      <c r="A115" t="s">
        <v>16</v>
      </c>
      <c r="B115" t="s">
        <v>62</v>
      </c>
      <c r="C115" t="s">
        <v>224</v>
      </c>
      <c r="D115" s="1">
        <v>0.82685172557830811</v>
      </c>
      <c r="E115">
        <v>24791</v>
      </c>
      <c r="F115">
        <v>29982</v>
      </c>
      <c r="G115" s="1">
        <v>0.97402596473693848</v>
      </c>
      <c r="H115">
        <v>75</v>
      </c>
      <c r="I115">
        <v>77</v>
      </c>
      <c r="J115">
        <v>23545</v>
      </c>
      <c r="K115">
        <v>1246</v>
      </c>
      <c r="L115">
        <v>5802</v>
      </c>
      <c r="M115">
        <v>18989</v>
      </c>
      <c r="N115">
        <v>12161</v>
      </c>
      <c r="O115">
        <v>12630</v>
      </c>
      <c r="P115">
        <v>5033</v>
      </c>
      <c r="Q115">
        <v>18512</v>
      </c>
      <c r="R115">
        <v>19806</v>
      </c>
      <c r="S115">
        <v>22577</v>
      </c>
      <c r="T115">
        <v>4193</v>
      </c>
      <c r="U115">
        <v>2413</v>
      </c>
      <c r="V115">
        <v>2960</v>
      </c>
      <c r="W115">
        <v>2842</v>
      </c>
      <c r="X115">
        <v>9201</v>
      </c>
      <c r="Y115">
        <v>9788</v>
      </c>
      <c r="Z115">
        <v>638</v>
      </c>
      <c r="AA115">
        <v>608</v>
      </c>
      <c r="AB115">
        <v>4193</v>
      </c>
      <c r="AC115">
        <v>0</v>
      </c>
      <c r="AD115">
        <v>0</v>
      </c>
    </row>
    <row r="116" spans="1:30">
      <c r="A116" t="s">
        <v>16</v>
      </c>
      <c r="B116" t="s">
        <v>62</v>
      </c>
      <c r="C116" t="s">
        <v>225</v>
      </c>
      <c r="D116" s="1">
        <v>0.96256029605865479</v>
      </c>
      <c r="E116">
        <v>13478</v>
      </c>
      <c r="F116">
        <v>14002</v>
      </c>
      <c r="G116" s="1">
        <v>1.1000000238418579</v>
      </c>
      <c r="H116">
        <v>44</v>
      </c>
      <c r="I116">
        <v>40</v>
      </c>
      <c r="J116">
        <v>12692</v>
      </c>
      <c r="K116">
        <v>786</v>
      </c>
      <c r="L116">
        <v>3452</v>
      </c>
      <c r="M116">
        <v>10026</v>
      </c>
      <c r="N116">
        <v>6786</v>
      </c>
      <c r="O116">
        <v>6692</v>
      </c>
      <c r="P116">
        <v>3026</v>
      </c>
      <c r="Q116">
        <v>9666</v>
      </c>
      <c r="R116">
        <v>9157</v>
      </c>
      <c r="S116">
        <v>10863</v>
      </c>
      <c r="T116">
        <v>1639</v>
      </c>
      <c r="U116">
        <v>910</v>
      </c>
      <c r="V116">
        <v>1666</v>
      </c>
      <c r="W116">
        <v>1786</v>
      </c>
      <c r="X116">
        <v>5120</v>
      </c>
      <c r="Y116">
        <v>4906</v>
      </c>
      <c r="Z116">
        <v>401</v>
      </c>
      <c r="AA116">
        <v>385</v>
      </c>
      <c r="AB116">
        <v>1639</v>
      </c>
      <c r="AC116">
        <v>0</v>
      </c>
      <c r="AD116">
        <v>0</v>
      </c>
    </row>
    <row r="117" spans="1:30">
      <c r="A117" t="s">
        <v>4</v>
      </c>
      <c r="B117" t="s">
        <v>63</v>
      </c>
      <c r="C117" t="s">
        <v>226</v>
      </c>
      <c r="D117" s="1">
        <v>1.0796948671340942</v>
      </c>
      <c r="E117">
        <v>10841</v>
      </c>
      <c r="F117">
        <v>10041</v>
      </c>
      <c r="G117" s="1">
        <v>1.2258064746856689</v>
      </c>
      <c r="H117">
        <v>38</v>
      </c>
      <c r="I117">
        <v>31</v>
      </c>
      <c r="J117">
        <v>9920</v>
      </c>
      <c r="K117">
        <v>921</v>
      </c>
      <c r="L117">
        <v>2696</v>
      </c>
      <c r="M117">
        <v>8145</v>
      </c>
      <c r="N117">
        <v>5409</v>
      </c>
      <c r="O117">
        <v>5432</v>
      </c>
      <c r="P117">
        <v>2191</v>
      </c>
      <c r="Q117">
        <v>7729</v>
      </c>
      <c r="R117">
        <v>8219</v>
      </c>
      <c r="S117">
        <v>7343</v>
      </c>
      <c r="T117">
        <v>1622</v>
      </c>
      <c r="U117">
        <v>1477</v>
      </c>
      <c r="V117">
        <v>1372</v>
      </c>
      <c r="W117">
        <v>1324</v>
      </c>
      <c r="X117">
        <v>4037</v>
      </c>
      <c r="Y117">
        <v>4108</v>
      </c>
      <c r="Z117">
        <v>423</v>
      </c>
      <c r="AA117">
        <v>498</v>
      </c>
      <c r="AB117">
        <v>1436</v>
      </c>
      <c r="AC117">
        <v>3</v>
      </c>
      <c r="AD117">
        <v>186</v>
      </c>
    </row>
    <row r="118" spans="1:30">
      <c r="A118" t="s">
        <v>4</v>
      </c>
      <c r="B118" t="s">
        <v>63</v>
      </c>
      <c r="C118" t="s">
        <v>63</v>
      </c>
      <c r="D118" s="1">
        <v>0.9139779806137085</v>
      </c>
      <c r="E118">
        <v>23238</v>
      </c>
      <c r="F118">
        <v>25425</v>
      </c>
      <c r="G118" s="1">
        <v>1.0273972749710083</v>
      </c>
      <c r="H118">
        <v>75</v>
      </c>
      <c r="I118">
        <v>73</v>
      </c>
      <c r="J118">
        <v>21290</v>
      </c>
      <c r="K118">
        <v>1948</v>
      </c>
      <c r="L118">
        <v>5270</v>
      </c>
      <c r="M118">
        <v>17968</v>
      </c>
      <c r="N118">
        <v>11867</v>
      </c>
      <c r="O118">
        <v>11371</v>
      </c>
      <c r="P118">
        <v>4403</v>
      </c>
      <c r="Q118">
        <v>16887</v>
      </c>
      <c r="R118">
        <v>17633</v>
      </c>
      <c r="S118">
        <v>18450</v>
      </c>
      <c r="T118">
        <v>4251</v>
      </c>
      <c r="U118">
        <v>2869</v>
      </c>
      <c r="V118">
        <v>2728</v>
      </c>
      <c r="W118">
        <v>2542</v>
      </c>
      <c r="X118">
        <v>9139</v>
      </c>
      <c r="Y118">
        <v>8829</v>
      </c>
      <c r="Z118">
        <v>983</v>
      </c>
      <c r="AA118">
        <v>965</v>
      </c>
      <c r="AB118">
        <v>2862</v>
      </c>
      <c r="AC118">
        <v>16</v>
      </c>
      <c r="AD118">
        <v>1389</v>
      </c>
    </row>
    <row r="119" spans="1:30">
      <c r="A119" t="s">
        <v>4</v>
      </c>
      <c r="B119" t="s">
        <v>63</v>
      </c>
      <c r="C119" t="s">
        <v>227</v>
      </c>
      <c r="D119" s="1">
        <v>0.85190904140472412</v>
      </c>
      <c r="E119">
        <v>20763</v>
      </c>
      <c r="F119">
        <v>24372</v>
      </c>
      <c r="G119" s="1">
        <v>1.0208333730697632</v>
      </c>
      <c r="H119">
        <v>49</v>
      </c>
      <c r="I119">
        <v>48</v>
      </c>
      <c r="J119">
        <v>19234</v>
      </c>
      <c r="K119">
        <v>1529</v>
      </c>
      <c r="L119">
        <v>5612</v>
      </c>
      <c r="M119">
        <v>15151</v>
      </c>
      <c r="N119">
        <v>10536</v>
      </c>
      <c r="O119">
        <v>10227</v>
      </c>
      <c r="P119">
        <v>4770</v>
      </c>
      <c r="Q119">
        <v>14464</v>
      </c>
      <c r="R119">
        <v>15227</v>
      </c>
      <c r="S119">
        <v>17075</v>
      </c>
      <c r="T119">
        <v>4686</v>
      </c>
      <c r="U119">
        <v>1548</v>
      </c>
      <c r="V119">
        <v>2910</v>
      </c>
      <c r="W119">
        <v>2702</v>
      </c>
      <c r="X119">
        <v>7626</v>
      </c>
      <c r="Y119">
        <v>7525</v>
      </c>
      <c r="Z119">
        <v>734</v>
      </c>
      <c r="AA119">
        <v>795</v>
      </c>
      <c r="AB119">
        <v>2671</v>
      </c>
      <c r="AC119">
        <v>55</v>
      </c>
      <c r="AD119">
        <v>2015</v>
      </c>
    </row>
    <row r="120" spans="1:30">
      <c r="A120" t="s">
        <v>1</v>
      </c>
      <c r="B120" t="s">
        <v>64</v>
      </c>
      <c r="C120" t="s">
        <v>228</v>
      </c>
      <c r="D120" s="1">
        <v>0.76556587219238281</v>
      </c>
      <c r="E120">
        <v>11788</v>
      </c>
      <c r="F120">
        <v>15398</v>
      </c>
      <c r="G120" s="1">
        <v>1</v>
      </c>
      <c r="H120">
        <v>38</v>
      </c>
      <c r="I120">
        <v>38</v>
      </c>
      <c r="J120">
        <v>10487</v>
      </c>
      <c r="K120">
        <v>1301</v>
      </c>
      <c r="L120">
        <v>3611</v>
      </c>
      <c r="M120">
        <v>8177</v>
      </c>
      <c r="N120">
        <v>6049</v>
      </c>
      <c r="O120">
        <v>5739</v>
      </c>
      <c r="P120">
        <v>2894</v>
      </c>
      <c r="Q120">
        <v>7593</v>
      </c>
      <c r="R120">
        <v>8686</v>
      </c>
      <c r="S120">
        <v>10781</v>
      </c>
      <c r="T120">
        <v>2967</v>
      </c>
      <c r="U120">
        <v>1104</v>
      </c>
      <c r="V120">
        <v>1913</v>
      </c>
      <c r="W120">
        <v>1698</v>
      </c>
      <c r="X120">
        <v>4136</v>
      </c>
      <c r="Y120">
        <v>4041</v>
      </c>
      <c r="Z120">
        <v>733</v>
      </c>
      <c r="AA120">
        <v>568</v>
      </c>
      <c r="AB120">
        <v>2651</v>
      </c>
      <c r="AC120">
        <v>3</v>
      </c>
      <c r="AD120">
        <v>316</v>
      </c>
    </row>
    <row r="121" spans="1:30">
      <c r="A121" t="s">
        <v>1</v>
      </c>
      <c r="B121" t="s">
        <v>64</v>
      </c>
      <c r="C121" t="s">
        <v>229</v>
      </c>
      <c r="D121" s="1">
        <v>0.800251305103302</v>
      </c>
      <c r="E121">
        <v>16125</v>
      </c>
      <c r="F121">
        <v>20150</v>
      </c>
      <c r="G121" s="1">
        <v>1</v>
      </c>
      <c r="H121">
        <v>41</v>
      </c>
      <c r="I121">
        <v>41</v>
      </c>
      <c r="J121">
        <v>14381</v>
      </c>
      <c r="K121">
        <v>1744</v>
      </c>
      <c r="L121">
        <v>3600</v>
      </c>
      <c r="M121">
        <v>12525</v>
      </c>
      <c r="N121">
        <v>8326</v>
      </c>
      <c r="O121">
        <v>7799</v>
      </c>
      <c r="P121">
        <v>2606</v>
      </c>
      <c r="Q121">
        <v>11775</v>
      </c>
      <c r="R121">
        <v>13416</v>
      </c>
      <c r="S121">
        <v>14631</v>
      </c>
      <c r="T121">
        <v>3360</v>
      </c>
      <c r="U121">
        <v>1988</v>
      </c>
      <c r="V121">
        <v>1885</v>
      </c>
      <c r="W121">
        <v>1715</v>
      </c>
      <c r="X121">
        <v>6441</v>
      </c>
      <c r="Y121">
        <v>6084</v>
      </c>
      <c r="Z121">
        <v>877</v>
      </c>
      <c r="AA121">
        <v>867</v>
      </c>
      <c r="AB121">
        <v>3103</v>
      </c>
      <c r="AC121">
        <v>5</v>
      </c>
      <c r="AD121">
        <v>257</v>
      </c>
    </row>
    <row r="122" spans="1:30">
      <c r="A122" t="s">
        <v>1</v>
      </c>
      <c r="B122" t="s">
        <v>64</v>
      </c>
      <c r="C122" t="s">
        <v>230</v>
      </c>
      <c r="D122" s="1">
        <v>0.69380229711532593</v>
      </c>
      <c r="E122">
        <v>7323</v>
      </c>
      <c r="F122">
        <v>10555</v>
      </c>
      <c r="G122" s="1">
        <v>1</v>
      </c>
      <c r="H122">
        <v>26</v>
      </c>
      <c r="I122">
        <v>26</v>
      </c>
      <c r="J122">
        <v>6868</v>
      </c>
      <c r="K122">
        <v>455</v>
      </c>
      <c r="L122">
        <v>1986</v>
      </c>
      <c r="M122">
        <v>5337</v>
      </c>
      <c r="N122">
        <v>3795</v>
      </c>
      <c r="O122">
        <v>3528</v>
      </c>
      <c r="P122">
        <v>1675</v>
      </c>
      <c r="Q122">
        <v>5193</v>
      </c>
      <c r="R122">
        <v>5842</v>
      </c>
      <c r="S122">
        <v>7110</v>
      </c>
      <c r="T122">
        <v>2314</v>
      </c>
      <c r="U122">
        <v>476</v>
      </c>
      <c r="V122">
        <v>1032</v>
      </c>
      <c r="W122">
        <v>954</v>
      </c>
      <c r="X122">
        <v>2763</v>
      </c>
      <c r="Y122">
        <v>2574</v>
      </c>
      <c r="Z122">
        <v>220</v>
      </c>
      <c r="AA122">
        <v>235</v>
      </c>
      <c r="AB122">
        <v>2212</v>
      </c>
      <c r="AC122">
        <v>0</v>
      </c>
      <c r="AD122">
        <v>102</v>
      </c>
    </row>
    <row r="123" spans="1:30">
      <c r="A123" t="s">
        <v>1</v>
      </c>
      <c r="B123" t="s">
        <v>65</v>
      </c>
      <c r="C123" t="s">
        <v>231</v>
      </c>
      <c r="D123" s="1">
        <v>0.7731090784072876</v>
      </c>
      <c r="E123">
        <v>12583</v>
      </c>
      <c r="F123">
        <v>16276</v>
      </c>
      <c r="G123" s="1">
        <v>1</v>
      </c>
      <c r="H123">
        <v>28</v>
      </c>
      <c r="I123">
        <v>28</v>
      </c>
      <c r="J123">
        <v>11333</v>
      </c>
      <c r="K123">
        <v>1250</v>
      </c>
      <c r="L123">
        <v>3620</v>
      </c>
      <c r="M123">
        <v>8963</v>
      </c>
      <c r="N123">
        <v>6210</v>
      </c>
      <c r="O123">
        <v>6373</v>
      </c>
      <c r="P123">
        <v>2738</v>
      </c>
      <c r="Q123">
        <v>8595</v>
      </c>
      <c r="R123">
        <v>9201</v>
      </c>
      <c r="S123">
        <v>9891</v>
      </c>
      <c r="T123">
        <v>4641</v>
      </c>
      <c r="U123">
        <v>332</v>
      </c>
      <c r="V123">
        <v>1869</v>
      </c>
      <c r="W123">
        <v>1751</v>
      </c>
      <c r="X123">
        <v>4341</v>
      </c>
      <c r="Y123">
        <v>4622</v>
      </c>
      <c r="Z123">
        <v>596</v>
      </c>
      <c r="AA123">
        <v>654</v>
      </c>
      <c r="AB123">
        <v>2951</v>
      </c>
      <c r="AC123">
        <v>18</v>
      </c>
      <c r="AD123">
        <v>1690</v>
      </c>
    </row>
    <row r="124" spans="1:30">
      <c r="A124" t="s">
        <v>1</v>
      </c>
      <c r="B124" t="s">
        <v>65</v>
      </c>
      <c r="C124" t="s">
        <v>232</v>
      </c>
      <c r="D124" s="1">
        <v>0.83752179145812988</v>
      </c>
      <c r="E124">
        <v>16770</v>
      </c>
      <c r="F124">
        <v>20023</v>
      </c>
      <c r="G124" s="1">
        <v>1</v>
      </c>
      <c r="H124">
        <v>33</v>
      </c>
      <c r="I124">
        <v>33</v>
      </c>
      <c r="J124">
        <v>14814</v>
      </c>
      <c r="K124">
        <v>1956</v>
      </c>
      <c r="L124">
        <v>4826</v>
      </c>
      <c r="M124">
        <v>11944</v>
      </c>
      <c r="N124">
        <v>8451</v>
      </c>
      <c r="O124">
        <v>8319</v>
      </c>
      <c r="P124">
        <v>3864</v>
      </c>
      <c r="Q124">
        <v>10950</v>
      </c>
      <c r="R124">
        <v>11714</v>
      </c>
      <c r="S124">
        <v>11324</v>
      </c>
      <c r="T124">
        <v>6554</v>
      </c>
      <c r="U124">
        <v>1678</v>
      </c>
      <c r="V124">
        <v>2411</v>
      </c>
      <c r="W124">
        <v>2415</v>
      </c>
      <c r="X124">
        <v>6040</v>
      </c>
      <c r="Y124">
        <v>5904</v>
      </c>
      <c r="Z124">
        <v>996</v>
      </c>
      <c r="AA124">
        <v>960</v>
      </c>
      <c r="AB124">
        <v>3654</v>
      </c>
      <c r="AC124">
        <v>33</v>
      </c>
      <c r="AD124">
        <v>2900</v>
      </c>
    </row>
    <row r="125" spans="1:30">
      <c r="A125" t="s">
        <v>1</v>
      </c>
      <c r="B125" t="s">
        <v>65</v>
      </c>
      <c r="C125" t="s">
        <v>233</v>
      </c>
      <c r="D125" s="1">
        <v>0.73490732908248901</v>
      </c>
      <c r="E125">
        <v>9836</v>
      </c>
      <c r="F125">
        <v>13384</v>
      </c>
      <c r="G125" s="1">
        <v>1</v>
      </c>
      <c r="H125">
        <v>20</v>
      </c>
      <c r="I125">
        <v>20</v>
      </c>
      <c r="J125">
        <v>8770</v>
      </c>
      <c r="K125">
        <v>1066</v>
      </c>
      <c r="L125">
        <v>3230</v>
      </c>
      <c r="M125">
        <v>6606</v>
      </c>
      <c r="N125">
        <v>4906</v>
      </c>
      <c r="O125">
        <v>4930</v>
      </c>
      <c r="P125">
        <v>2590</v>
      </c>
      <c r="Q125">
        <v>6180</v>
      </c>
      <c r="R125">
        <v>6598</v>
      </c>
      <c r="S125">
        <v>7620</v>
      </c>
      <c r="T125">
        <v>4330</v>
      </c>
      <c r="U125">
        <v>767</v>
      </c>
      <c r="V125">
        <v>1601</v>
      </c>
      <c r="W125">
        <v>1629</v>
      </c>
      <c r="X125">
        <v>3305</v>
      </c>
      <c r="Y125">
        <v>3301</v>
      </c>
      <c r="Z125">
        <v>528</v>
      </c>
      <c r="AA125">
        <v>538</v>
      </c>
      <c r="AB125">
        <v>1830</v>
      </c>
      <c r="AC125">
        <v>20</v>
      </c>
      <c r="AD125">
        <v>2500</v>
      </c>
    </row>
    <row r="126" spans="1:30">
      <c r="A126" t="s">
        <v>1</v>
      </c>
      <c r="B126" t="s">
        <v>65</v>
      </c>
      <c r="C126" t="s">
        <v>234</v>
      </c>
      <c r="D126" s="1">
        <v>0.74416047334671021</v>
      </c>
      <c r="E126">
        <v>14288</v>
      </c>
      <c r="F126">
        <v>19200</v>
      </c>
      <c r="G126" s="1">
        <v>1.0303030014038086</v>
      </c>
      <c r="H126">
        <v>34</v>
      </c>
      <c r="I126">
        <v>33</v>
      </c>
      <c r="J126">
        <v>13505</v>
      </c>
      <c r="K126">
        <v>783</v>
      </c>
      <c r="L126">
        <v>3921</v>
      </c>
      <c r="M126">
        <v>10367</v>
      </c>
      <c r="N126">
        <v>7043</v>
      </c>
      <c r="O126">
        <v>7245</v>
      </c>
      <c r="P126">
        <v>3391</v>
      </c>
      <c r="Q126">
        <v>10114</v>
      </c>
      <c r="R126">
        <v>12928</v>
      </c>
      <c r="S126">
        <v>12600</v>
      </c>
      <c r="T126">
        <v>4543</v>
      </c>
      <c r="U126">
        <v>977</v>
      </c>
      <c r="V126">
        <v>2041</v>
      </c>
      <c r="W126">
        <v>1880</v>
      </c>
      <c r="X126">
        <v>5002</v>
      </c>
      <c r="Y126">
        <v>5365</v>
      </c>
      <c r="Z126">
        <v>405</v>
      </c>
      <c r="AA126">
        <v>378</v>
      </c>
      <c r="AB126">
        <v>2634</v>
      </c>
      <c r="AC126">
        <v>28</v>
      </c>
      <c r="AD126">
        <v>1909</v>
      </c>
    </row>
    <row r="127" spans="1:30">
      <c r="A127" t="s">
        <v>1</v>
      </c>
      <c r="B127" t="s">
        <v>65</v>
      </c>
      <c r="C127" t="s">
        <v>235</v>
      </c>
      <c r="D127" s="1">
        <v>0.85096293687820435</v>
      </c>
      <c r="E127">
        <v>15681</v>
      </c>
      <c r="F127">
        <v>18427</v>
      </c>
      <c r="G127" s="1">
        <v>0.97619044780731201</v>
      </c>
      <c r="H127">
        <v>41</v>
      </c>
      <c r="I127">
        <v>42</v>
      </c>
      <c r="J127">
        <v>12393</v>
      </c>
      <c r="K127">
        <v>3288</v>
      </c>
      <c r="L127">
        <v>5389</v>
      </c>
      <c r="M127">
        <v>10292</v>
      </c>
      <c r="N127">
        <v>8172</v>
      </c>
      <c r="O127">
        <v>7509</v>
      </c>
      <c r="P127">
        <v>3659</v>
      </c>
      <c r="Q127">
        <v>8734</v>
      </c>
      <c r="R127">
        <v>10214</v>
      </c>
      <c r="S127">
        <v>11813</v>
      </c>
      <c r="T127">
        <v>4640</v>
      </c>
      <c r="U127">
        <v>1484</v>
      </c>
      <c r="V127">
        <v>2777</v>
      </c>
      <c r="W127">
        <v>2612</v>
      </c>
      <c r="X127">
        <v>5395</v>
      </c>
      <c r="Y127">
        <v>4897</v>
      </c>
      <c r="Z127">
        <v>1709</v>
      </c>
      <c r="AA127">
        <v>1579</v>
      </c>
      <c r="AB127">
        <v>3817</v>
      </c>
      <c r="AC127">
        <v>11</v>
      </c>
      <c r="AD127">
        <v>823</v>
      </c>
    </row>
    <row r="128" spans="1:30">
      <c r="A128" t="s">
        <v>15</v>
      </c>
      <c r="B128" t="s">
        <v>66</v>
      </c>
      <c r="C128" t="s">
        <v>236</v>
      </c>
      <c r="D128" s="1">
        <v>0.85206454992294312</v>
      </c>
      <c r="E128">
        <v>23812</v>
      </c>
      <c r="F128">
        <v>27946</v>
      </c>
      <c r="G128" s="1">
        <v>1.0181818008422852</v>
      </c>
      <c r="H128">
        <v>56</v>
      </c>
      <c r="I128">
        <v>55</v>
      </c>
      <c r="J128">
        <v>21720</v>
      </c>
      <c r="K128">
        <v>2092</v>
      </c>
      <c r="L128">
        <v>7152</v>
      </c>
      <c r="M128">
        <v>16660</v>
      </c>
      <c r="N128">
        <v>12317</v>
      </c>
      <c r="O128">
        <v>11495</v>
      </c>
      <c r="P128">
        <v>5847</v>
      </c>
      <c r="Q128">
        <v>15873</v>
      </c>
      <c r="R128">
        <v>18231</v>
      </c>
      <c r="S128">
        <v>18511</v>
      </c>
      <c r="T128">
        <v>6441</v>
      </c>
      <c r="U128">
        <v>1962</v>
      </c>
      <c r="V128">
        <v>3946</v>
      </c>
      <c r="W128">
        <v>3206</v>
      </c>
      <c r="X128">
        <v>8371</v>
      </c>
      <c r="Y128">
        <v>8289</v>
      </c>
      <c r="Z128">
        <v>1403</v>
      </c>
      <c r="AA128">
        <v>689</v>
      </c>
      <c r="AB128">
        <v>4165</v>
      </c>
      <c r="AC128">
        <v>59</v>
      </c>
      <c r="AD128">
        <v>2276</v>
      </c>
    </row>
    <row r="129" spans="1:30">
      <c r="A129" t="s">
        <v>15</v>
      </c>
      <c r="B129" t="s">
        <v>66</v>
      </c>
      <c r="C129" t="s">
        <v>237</v>
      </c>
      <c r="D129" s="1">
        <v>0.80754709243774414</v>
      </c>
      <c r="E129">
        <v>31484</v>
      </c>
      <c r="F129">
        <v>38987</v>
      </c>
      <c r="G129" s="1">
        <v>1.0533332824707031</v>
      </c>
      <c r="H129">
        <v>79</v>
      </c>
      <c r="I129">
        <v>75</v>
      </c>
      <c r="J129">
        <v>30240</v>
      </c>
      <c r="K129">
        <v>1244</v>
      </c>
      <c r="L129">
        <v>8285</v>
      </c>
      <c r="M129">
        <v>23199</v>
      </c>
      <c r="N129">
        <v>15925</v>
      </c>
      <c r="O129">
        <v>15559</v>
      </c>
      <c r="P129">
        <v>7643</v>
      </c>
      <c r="Q129">
        <v>22597</v>
      </c>
      <c r="R129">
        <v>25081</v>
      </c>
      <c r="S129">
        <v>25083</v>
      </c>
      <c r="T129">
        <v>9727</v>
      </c>
      <c r="U129">
        <v>2649</v>
      </c>
      <c r="V129">
        <v>4224</v>
      </c>
      <c r="W129">
        <v>4061</v>
      </c>
      <c r="X129">
        <v>11701</v>
      </c>
      <c r="Y129">
        <v>11498</v>
      </c>
      <c r="Z129">
        <v>640</v>
      </c>
      <c r="AA129">
        <v>604</v>
      </c>
      <c r="AB129">
        <v>6178</v>
      </c>
      <c r="AC129">
        <v>72</v>
      </c>
      <c r="AD129">
        <v>3549</v>
      </c>
    </row>
    <row r="130" spans="1:30">
      <c r="A130" t="s">
        <v>17</v>
      </c>
      <c r="B130" t="s">
        <v>67</v>
      </c>
      <c r="C130" t="s">
        <v>238</v>
      </c>
      <c r="D130" s="1">
        <v>0.9203980565071106</v>
      </c>
      <c r="E130">
        <v>38733</v>
      </c>
      <c r="F130">
        <v>42083</v>
      </c>
      <c r="G130" s="1">
        <v>0.9726027250289917</v>
      </c>
      <c r="H130">
        <v>71</v>
      </c>
      <c r="I130">
        <v>73</v>
      </c>
      <c r="J130">
        <v>32016</v>
      </c>
      <c r="K130">
        <v>6717</v>
      </c>
      <c r="L130">
        <v>10983</v>
      </c>
      <c r="M130">
        <v>27750</v>
      </c>
      <c r="N130">
        <v>19433</v>
      </c>
      <c r="O130">
        <v>19300</v>
      </c>
      <c r="P130">
        <v>6271</v>
      </c>
      <c r="Q130">
        <v>25745</v>
      </c>
      <c r="R130">
        <v>28216</v>
      </c>
      <c r="S130">
        <v>30308</v>
      </c>
      <c r="T130">
        <v>7266</v>
      </c>
      <c r="U130">
        <v>4876</v>
      </c>
      <c r="V130">
        <v>5524</v>
      </c>
      <c r="W130">
        <v>5459</v>
      </c>
      <c r="X130">
        <v>13909</v>
      </c>
      <c r="Y130">
        <v>13841</v>
      </c>
      <c r="Z130">
        <v>3320</v>
      </c>
      <c r="AA130">
        <v>3397</v>
      </c>
      <c r="AB130">
        <v>4728</v>
      </c>
      <c r="AC130">
        <v>45</v>
      </c>
      <c r="AD130">
        <v>2538</v>
      </c>
    </row>
    <row r="131" spans="1:30">
      <c r="A131" t="s">
        <v>17</v>
      </c>
      <c r="B131" t="s">
        <v>67</v>
      </c>
      <c r="C131" t="s">
        <v>67</v>
      </c>
      <c r="D131" s="1">
        <v>0.88234245777130127</v>
      </c>
      <c r="E131">
        <v>68307</v>
      </c>
      <c r="F131">
        <v>77416</v>
      </c>
      <c r="G131" s="1">
        <v>0.98076921701431274</v>
      </c>
      <c r="H131">
        <v>153</v>
      </c>
      <c r="I131">
        <v>156</v>
      </c>
      <c r="J131">
        <v>59033</v>
      </c>
      <c r="K131">
        <v>9274</v>
      </c>
      <c r="L131">
        <v>18104</v>
      </c>
      <c r="M131">
        <v>50203</v>
      </c>
      <c r="N131">
        <v>34009</v>
      </c>
      <c r="O131">
        <v>34298</v>
      </c>
      <c r="P131">
        <v>11372</v>
      </c>
      <c r="Q131">
        <v>47661</v>
      </c>
      <c r="R131">
        <v>51526</v>
      </c>
      <c r="S131">
        <v>58433</v>
      </c>
      <c r="T131">
        <v>10688</v>
      </c>
      <c r="U131">
        <v>8953</v>
      </c>
      <c r="V131">
        <v>9050</v>
      </c>
      <c r="W131">
        <v>9054</v>
      </c>
      <c r="X131">
        <v>24959</v>
      </c>
      <c r="Y131">
        <v>25244</v>
      </c>
      <c r="Z131">
        <v>4479</v>
      </c>
      <c r="AA131">
        <v>4795</v>
      </c>
      <c r="AB131">
        <v>8293</v>
      </c>
      <c r="AC131">
        <v>44</v>
      </c>
      <c r="AD131">
        <v>2395</v>
      </c>
    </row>
    <row r="132" spans="1:30">
      <c r="A132" t="s">
        <v>18</v>
      </c>
      <c r="B132" t="s">
        <v>68</v>
      </c>
      <c r="C132" t="s">
        <v>239</v>
      </c>
      <c r="D132" s="1">
        <v>0.78685188293457031</v>
      </c>
      <c r="E132">
        <v>2739</v>
      </c>
      <c r="F132">
        <v>3481</v>
      </c>
      <c r="G132" s="1">
        <v>1</v>
      </c>
      <c r="H132">
        <v>9</v>
      </c>
      <c r="I132">
        <v>9</v>
      </c>
      <c r="J132">
        <v>2583</v>
      </c>
      <c r="K132">
        <v>156</v>
      </c>
      <c r="L132">
        <v>786</v>
      </c>
      <c r="M132">
        <v>1953</v>
      </c>
      <c r="N132">
        <v>1381</v>
      </c>
      <c r="O132">
        <v>1358</v>
      </c>
      <c r="P132">
        <v>647</v>
      </c>
      <c r="Q132">
        <v>1936</v>
      </c>
      <c r="R132">
        <v>2072</v>
      </c>
      <c r="S132">
        <v>2227</v>
      </c>
      <c r="T132">
        <v>881</v>
      </c>
      <c r="U132">
        <v>162</v>
      </c>
      <c r="V132">
        <v>417</v>
      </c>
      <c r="W132">
        <v>369</v>
      </c>
      <c r="X132">
        <v>964</v>
      </c>
      <c r="Y132">
        <v>989</v>
      </c>
      <c r="Z132">
        <v>73</v>
      </c>
      <c r="AA132">
        <v>83</v>
      </c>
      <c r="AB132">
        <v>704</v>
      </c>
      <c r="AC132">
        <v>4</v>
      </c>
      <c r="AD132">
        <v>177</v>
      </c>
    </row>
    <row r="133" spans="1:30">
      <c r="A133" t="s">
        <v>18</v>
      </c>
      <c r="B133" t="s">
        <v>68</v>
      </c>
      <c r="C133" t="s">
        <v>240</v>
      </c>
      <c r="D133" s="1">
        <v>0.81214690208435059</v>
      </c>
      <c r="E133">
        <v>2093</v>
      </c>
      <c r="F133">
        <v>2577</v>
      </c>
      <c r="G133" s="1">
        <v>1</v>
      </c>
      <c r="H133">
        <v>7</v>
      </c>
      <c r="I133">
        <v>7</v>
      </c>
      <c r="J133">
        <v>2051</v>
      </c>
      <c r="K133">
        <v>42</v>
      </c>
      <c r="L133">
        <v>634</v>
      </c>
      <c r="M133">
        <v>1459</v>
      </c>
      <c r="N133">
        <v>1042</v>
      </c>
      <c r="O133">
        <v>1051</v>
      </c>
      <c r="P133">
        <v>606</v>
      </c>
      <c r="Q133">
        <v>1445</v>
      </c>
      <c r="R133">
        <v>1546</v>
      </c>
      <c r="S133">
        <v>1615</v>
      </c>
      <c r="T133">
        <v>686</v>
      </c>
      <c r="U133">
        <v>128</v>
      </c>
      <c r="V133">
        <v>304</v>
      </c>
      <c r="W133">
        <v>330</v>
      </c>
      <c r="X133">
        <v>738</v>
      </c>
      <c r="Y133">
        <v>721</v>
      </c>
      <c r="Z133">
        <v>21</v>
      </c>
      <c r="AA133">
        <v>21</v>
      </c>
      <c r="AB133">
        <v>586</v>
      </c>
      <c r="AC133">
        <v>1</v>
      </c>
      <c r="AD133">
        <v>100</v>
      </c>
    </row>
    <row r="134" spans="1:30">
      <c r="A134" t="s">
        <v>18</v>
      </c>
      <c r="B134" t="s">
        <v>68</v>
      </c>
      <c r="C134" t="s">
        <v>241</v>
      </c>
      <c r="D134" s="1">
        <v>0.8045075535774231</v>
      </c>
      <c r="E134">
        <v>1375</v>
      </c>
      <c r="F134">
        <v>1709</v>
      </c>
      <c r="G134" s="1">
        <v>1</v>
      </c>
      <c r="H134">
        <v>8</v>
      </c>
      <c r="I134">
        <v>8</v>
      </c>
      <c r="J134">
        <v>1340</v>
      </c>
      <c r="K134">
        <v>35</v>
      </c>
      <c r="L134">
        <v>329</v>
      </c>
      <c r="M134">
        <v>1046</v>
      </c>
      <c r="N134">
        <v>713</v>
      </c>
      <c r="O134">
        <v>662</v>
      </c>
      <c r="P134">
        <v>306</v>
      </c>
      <c r="Q134">
        <v>1034</v>
      </c>
      <c r="R134">
        <v>1108</v>
      </c>
      <c r="S134">
        <v>1119</v>
      </c>
      <c r="T134">
        <v>407</v>
      </c>
      <c r="U134">
        <v>113</v>
      </c>
      <c r="V134">
        <v>180</v>
      </c>
      <c r="W134">
        <v>149</v>
      </c>
      <c r="X134">
        <v>533</v>
      </c>
      <c r="Y134">
        <v>513</v>
      </c>
      <c r="Z134">
        <v>20</v>
      </c>
      <c r="AA134">
        <v>15</v>
      </c>
      <c r="AB134">
        <v>407</v>
      </c>
      <c r="AC134">
        <v>0</v>
      </c>
      <c r="AD134">
        <v>0</v>
      </c>
    </row>
    <row r="135" spans="1:30">
      <c r="A135" t="s">
        <v>18</v>
      </c>
      <c r="B135" t="s">
        <v>69</v>
      </c>
      <c r="C135" t="s">
        <v>242</v>
      </c>
      <c r="D135" s="1">
        <v>0.84186649322509766</v>
      </c>
      <c r="E135">
        <v>9708</v>
      </c>
      <c r="F135">
        <v>11532</v>
      </c>
      <c r="G135" s="1">
        <v>1</v>
      </c>
      <c r="H135">
        <v>29</v>
      </c>
      <c r="I135">
        <v>29</v>
      </c>
      <c r="J135">
        <v>9458</v>
      </c>
      <c r="K135">
        <v>250</v>
      </c>
      <c r="L135">
        <v>2838</v>
      </c>
      <c r="M135">
        <v>6870</v>
      </c>
      <c r="N135">
        <v>5051</v>
      </c>
      <c r="O135">
        <v>4657</v>
      </c>
      <c r="P135">
        <v>2717</v>
      </c>
      <c r="Q135">
        <v>6741</v>
      </c>
      <c r="R135">
        <v>7407</v>
      </c>
      <c r="S135">
        <v>7370</v>
      </c>
      <c r="T135">
        <v>2926</v>
      </c>
      <c r="U135">
        <v>763</v>
      </c>
      <c r="V135">
        <v>1521</v>
      </c>
      <c r="W135">
        <v>1317</v>
      </c>
      <c r="X135">
        <v>3530</v>
      </c>
      <c r="Y135">
        <v>3340</v>
      </c>
      <c r="Z135">
        <v>130</v>
      </c>
      <c r="AA135">
        <v>120</v>
      </c>
      <c r="AB135">
        <v>1961</v>
      </c>
      <c r="AC135">
        <v>16</v>
      </c>
      <c r="AD135">
        <v>965</v>
      </c>
    </row>
    <row r="136" spans="1:30">
      <c r="A136" t="s">
        <v>18</v>
      </c>
      <c r="B136" t="s">
        <v>69</v>
      </c>
      <c r="C136" t="s">
        <v>243</v>
      </c>
      <c r="D136" s="1">
        <v>0.78822928667068481</v>
      </c>
      <c r="E136">
        <v>12762</v>
      </c>
      <c r="F136">
        <v>16191</v>
      </c>
      <c r="G136" s="1">
        <v>1.0545454025268555</v>
      </c>
      <c r="H136">
        <v>58</v>
      </c>
      <c r="I136">
        <v>55</v>
      </c>
      <c r="J136">
        <v>11653</v>
      </c>
      <c r="K136">
        <v>1109</v>
      </c>
      <c r="L136">
        <v>3292</v>
      </c>
      <c r="M136">
        <v>9470</v>
      </c>
      <c r="N136">
        <v>6557</v>
      </c>
      <c r="O136">
        <v>6205</v>
      </c>
      <c r="P136">
        <v>2857</v>
      </c>
      <c r="Q136">
        <v>8796</v>
      </c>
      <c r="R136">
        <v>9859</v>
      </c>
      <c r="S136">
        <v>10434</v>
      </c>
      <c r="T136">
        <v>4022</v>
      </c>
      <c r="U136">
        <v>1820</v>
      </c>
      <c r="V136">
        <v>1694</v>
      </c>
      <c r="W136">
        <v>1598</v>
      </c>
      <c r="X136">
        <v>4863</v>
      </c>
      <c r="Y136">
        <v>4607</v>
      </c>
      <c r="Z136">
        <v>569</v>
      </c>
      <c r="AA136">
        <v>540</v>
      </c>
      <c r="AB136">
        <v>3137</v>
      </c>
      <c r="AC136">
        <v>27</v>
      </c>
      <c r="AD136">
        <v>885</v>
      </c>
    </row>
    <row r="137" spans="1:30">
      <c r="A137" t="s">
        <v>18</v>
      </c>
      <c r="B137" t="s">
        <v>69</v>
      </c>
      <c r="C137" t="s">
        <v>244</v>
      </c>
      <c r="D137" s="1">
        <v>0.8061516284942627</v>
      </c>
      <c r="E137">
        <v>6155</v>
      </c>
      <c r="F137">
        <v>7635</v>
      </c>
      <c r="G137" s="1">
        <v>0.96296298503875732</v>
      </c>
      <c r="H137">
        <v>26</v>
      </c>
      <c r="I137">
        <v>27</v>
      </c>
      <c r="J137">
        <v>5385</v>
      </c>
      <c r="K137">
        <v>770</v>
      </c>
      <c r="L137">
        <v>2242</v>
      </c>
      <c r="M137">
        <v>3913</v>
      </c>
      <c r="N137">
        <v>3129</v>
      </c>
      <c r="O137">
        <v>3026</v>
      </c>
      <c r="P137">
        <v>1704</v>
      </c>
      <c r="Q137">
        <v>3681</v>
      </c>
      <c r="R137">
        <v>4323</v>
      </c>
      <c r="S137">
        <v>4508</v>
      </c>
      <c r="T137">
        <v>2309</v>
      </c>
      <c r="U137">
        <v>676</v>
      </c>
      <c r="V137">
        <v>1174</v>
      </c>
      <c r="W137">
        <v>1068</v>
      </c>
      <c r="X137">
        <v>1955</v>
      </c>
      <c r="Y137">
        <v>1958</v>
      </c>
      <c r="Z137">
        <v>392</v>
      </c>
      <c r="AA137">
        <v>378</v>
      </c>
      <c r="AB137">
        <v>2145</v>
      </c>
      <c r="AC137">
        <v>4</v>
      </c>
      <c r="AD137">
        <v>164</v>
      </c>
    </row>
    <row r="138" spans="1:30">
      <c r="A138" t="s">
        <v>11</v>
      </c>
      <c r="B138" t="s">
        <v>70</v>
      </c>
      <c r="C138" t="s">
        <v>70</v>
      </c>
      <c r="D138" s="1">
        <v>0.83790624141693115</v>
      </c>
      <c r="E138">
        <v>28804</v>
      </c>
      <c r="F138">
        <v>34376</v>
      </c>
      <c r="G138" s="1">
        <v>1.0512820482254028</v>
      </c>
      <c r="H138">
        <v>82</v>
      </c>
      <c r="I138">
        <v>78</v>
      </c>
      <c r="J138">
        <v>25941</v>
      </c>
      <c r="K138">
        <v>2863</v>
      </c>
      <c r="L138">
        <v>8779</v>
      </c>
      <c r="M138">
        <v>20025</v>
      </c>
      <c r="N138">
        <v>14656</v>
      </c>
      <c r="O138">
        <v>14148</v>
      </c>
      <c r="P138">
        <v>7555</v>
      </c>
      <c r="Q138">
        <v>18386</v>
      </c>
      <c r="R138">
        <v>19320</v>
      </c>
      <c r="S138">
        <v>22492</v>
      </c>
      <c r="T138">
        <v>8201</v>
      </c>
      <c r="U138">
        <v>2044</v>
      </c>
      <c r="V138">
        <v>4436</v>
      </c>
      <c r="W138">
        <v>4343</v>
      </c>
      <c r="X138">
        <v>10220</v>
      </c>
      <c r="Y138">
        <v>9805</v>
      </c>
      <c r="Z138">
        <v>1502</v>
      </c>
      <c r="AA138">
        <v>1361</v>
      </c>
      <c r="AB138">
        <v>7558</v>
      </c>
      <c r="AC138">
        <v>4</v>
      </c>
      <c r="AD138">
        <v>643</v>
      </c>
    </row>
    <row r="139" spans="1:30">
      <c r="A139" t="s">
        <v>11</v>
      </c>
      <c r="B139" t="s">
        <v>70</v>
      </c>
      <c r="C139" t="s">
        <v>245</v>
      </c>
      <c r="D139" s="1">
        <v>0.68702149391174316</v>
      </c>
      <c r="E139">
        <v>13955</v>
      </c>
      <c r="F139">
        <v>20312</v>
      </c>
      <c r="G139" s="1">
        <v>0.89473682641983032</v>
      </c>
      <c r="H139">
        <v>51</v>
      </c>
      <c r="I139">
        <v>57</v>
      </c>
      <c r="J139">
        <v>13371</v>
      </c>
      <c r="K139">
        <v>584</v>
      </c>
      <c r="L139">
        <v>4201</v>
      </c>
      <c r="M139">
        <v>9754</v>
      </c>
      <c r="N139">
        <v>7003</v>
      </c>
      <c r="O139">
        <v>6952</v>
      </c>
      <c r="P139">
        <v>3921</v>
      </c>
      <c r="Q139">
        <v>9450</v>
      </c>
      <c r="R139">
        <v>9875</v>
      </c>
      <c r="S139">
        <v>12696</v>
      </c>
      <c r="T139">
        <v>5440</v>
      </c>
      <c r="U139">
        <v>1606</v>
      </c>
      <c r="V139">
        <v>2141</v>
      </c>
      <c r="W139">
        <v>2060</v>
      </c>
      <c r="X139">
        <v>4862</v>
      </c>
      <c r="Y139">
        <v>4892</v>
      </c>
      <c r="Z139">
        <v>273</v>
      </c>
      <c r="AA139">
        <v>311</v>
      </c>
      <c r="AB139">
        <v>4479</v>
      </c>
      <c r="AC139">
        <v>18</v>
      </c>
      <c r="AD139">
        <v>961</v>
      </c>
    </row>
    <row r="140" spans="1:30">
      <c r="A140" t="s">
        <v>10</v>
      </c>
      <c r="B140" t="s">
        <v>71</v>
      </c>
      <c r="C140" t="s">
        <v>246</v>
      </c>
      <c r="D140" s="1">
        <v>0.89521294832229614</v>
      </c>
      <c r="E140">
        <v>24700</v>
      </c>
      <c r="F140">
        <v>27591</v>
      </c>
      <c r="G140" s="1">
        <v>1.0166666507720947</v>
      </c>
      <c r="H140">
        <v>61</v>
      </c>
      <c r="I140">
        <v>60</v>
      </c>
      <c r="J140">
        <v>22393</v>
      </c>
      <c r="K140">
        <v>2307</v>
      </c>
      <c r="L140">
        <v>6343</v>
      </c>
      <c r="M140">
        <v>18357</v>
      </c>
      <c r="N140">
        <v>12305</v>
      </c>
      <c r="O140">
        <v>12395</v>
      </c>
      <c r="P140">
        <v>4717</v>
      </c>
      <c r="Q140">
        <v>17676</v>
      </c>
      <c r="R140">
        <v>19147</v>
      </c>
      <c r="S140">
        <v>21109</v>
      </c>
      <c r="T140">
        <v>3526</v>
      </c>
      <c r="U140">
        <v>3175</v>
      </c>
      <c r="V140">
        <v>3307</v>
      </c>
      <c r="W140">
        <v>3036</v>
      </c>
      <c r="X140">
        <v>8998</v>
      </c>
      <c r="Y140">
        <v>9359</v>
      </c>
      <c r="Z140">
        <v>1184</v>
      </c>
      <c r="AA140">
        <v>1123</v>
      </c>
      <c r="AB140">
        <v>2035</v>
      </c>
      <c r="AC140">
        <v>48</v>
      </c>
      <c r="AD140">
        <v>1491</v>
      </c>
    </row>
    <row r="141" spans="1:30">
      <c r="A141" t="s">
        <v>10</v>
      </c>
      <c r="B141" t="s">
        <v>71</v>
      </c>
      <c r="C141" t="s">
        <v>71</v>
      </c>
      <c r="D141" s="1">
        <v>0.79087579250335693</v>
      </c>
      <c r="E141">
        <v>32300</v>
      </c>
      <c r="F141">
        <v>40841</v>
      </c>
      <c r="G141" s="1">
        <v>1</v>
      </c>
      <c r="H141">
        <v>67</v>
      </c>
      <c r="I141">
        <v>67</v>
      </c>
      <c r="J141">
        <v>28646</v>
      </c>
      <c r="K141">
        <v>3654</v>
      </c>
      <c r="L141">
        <v>7117</v>
      </c>
      <c r="M141">
        <v>25183</v>
      </c>
      <c r="N141">
        <v>16217</v>
      </c>
      <c r="O141">
        <v>16083</v>
      </c>
      <c r="P141">
        <v>5185</v>
      </c>
      <c r="Q141">
        <v>23461</v>
      </c>
      <c r="R141">
        <v>25107</v>
      </c>
      <c r="S141">
        <v>30075</v>
      </c>
      <c r="T141">
        <v>6390</v>
      </c>
      <c r="U141">
        <v>4255</v>
      </c>
      <c r="V141">
        <v>3643</v>
      </c>
      <c r="W141">
        <v>3474</v>
      </c>
      <c r="X141">
        <v>12574</v>
      </c>
      <c r="Y141">
        <v>12609</v>
      </c>
      <c r="Z141">
        <v>1825</v>
      </c>
      <c r="AA141">
        <v>1829</v>
      </c>
      <c r="AB141">
        <v>4889</v>
      </c>
      <c r="AC141">
        <v>47</v>
      </c>
      <c r="AD141">
        <v>1501</v>
      </c>
    </row>
    <row r="142" spans="1:30">
      <c r="A142" t="s">
        <v>3</v>
      </c>
      <c r="B142" t="s">
        <v>72</v>
      </c>
      <c r="C142" t="s">
        <v>72</v>
      </c>
      <c r="D142" s="1">
        <v>0.93748980760574341</v>
      </c>
      <c r="E142">
        <v>13758</v>
      </c>
      <c r="F142">
        <v>14675</v>
      </c>
      <c r="G142" s="1">
        <v>1.0526316165924072</v>
      </c>
      <c r="H142">
        <v>40</v>
      </c>
      <c r="I142">
        <v>38</v>
      </c>
      <c r="J142">
        <v>12755</v>
      </c>
      <c r="K142">
        <v>1003</v>
      </c>
      <c r="L142">
        <v>3269</v>
      </c>
      <c r="M142">
        <v>10489</v>
      </c>
      <c r="N142">
        <v>6847</v>
      </c>
      <c r="O142">
        <v>6911</v>
      </c>
      <c r="P142">
        <v>2666</v>
      </c>
      <c r="Q142">
        <v>10089</v>
      </c>
      <c r="R142">
        <v>10368</v>
      </c>
      <c r="S142">
        <v>10582</v>
      </c>
      <c r="T142">
        <v>2521</v>
      </c>
      <c r="U142">
        <v>1613</v>
      </c>
      <c r="V142">
        <v>1677</v>
      </c>
      <c r="W142">
        <v>1592</v>
      </c>
      <c r="X142">
        <v>5170</v>
      </c>
      <c r="Y142">
        <v>5319</v>
      </c>
      <c r="Z142">
        <v>511</v>
      </c>
      <c r="AA142">
        <v>492</v>
      </c>
      <c r="AB142">
        <v>2094</v>
      </c>
      <c r="AC142">
        <v>9</v>
      </c>
      <c r="AD142">
        <v>427</v>
      </c>
    </row>
    <row r="143" spans="1:30">
      <c r="A143" t="s">
        <v>3</v>
      </c>
      <c r="B143" t="s">
        <v>72</v>
      </c>
      <c r="C143" t="s">
        <v>247</v>
      </c>
      <c r="D143" s="1">
        <v>0.92417186498641968</v>
      </c>
      <c r="E143">
        <v>13133</v>
      </c>
      <c r="F143">
        <v>14211</v>
      </c>
      <c r="G143" s="1">
        <v>1</v>
      </c>
      <c r="H143">
        <v>37</v>
      </c>
      <c r="I143">
        <v>37</v>
      </c>
      <c r="J143">
        <v>12164</v>
      </c>
      <c r="K143">
        <v>969</v>
      </c>
      <c r="L143">
        <v>3127</v>
      </c>
      <c r="M143">
        <v>10006</v>
      </c>
      <c r="N143">
        <v>6757</v>
      </c>
      <c r="O143">
        <v>6376</v>
      </c>
      <c r="P143">
        <v>2297</v>
      </c>
      <c r="Q143">
        <v>9867</v>
      </c>
      <c r="R143">
        <v>10274</v>
      </c>
      <c r="S143">
        <v>10241</v>
      </c>
      <c r="T143">
        <v>2447</v>
      </c>
      <c r="U143">
        <v>1767</v>
      </c>
      <c r="V143">
        <v>1561</v>
      </c>
      <c r="W143">
        <v>1566</v>
      </c>
      <c r="X143">
        <v>5196</v>
      </c>
      <c r="Y143">
        <v>4810</v>
      </c>
      <c r="Z143">
        <v>482</v>
      </c>
      <c r="AA143">
        <v>487</v>
      </c>
      <c r="AB143">
        <v>1677</v>
      </c>
      <c r="AC143">
        <v>17</v>
      </c>
      <c r="AD143">
        <v>770</v>
      </c>
    </row>
    <row r="144" spans="1:30">
      <c r="A144" t="s">
        <v>3</v>
      </c>
      <c r="B144" t="s">
        <v>72</v>
      </c>
      <c r="C144" t="s">
        <v>248</v>
      </c>
      <c r="D144" s="1">
        <v>0.92600572109222412</v>
      </c>
      <c r="E144">
        <v>18912</v>
      </c>
      <c r="F144">
        <v>20423</v>
      </c>
      <c r="G144" s="1">
        <v>1</v>
      </c>
      <c r="H144">
        <v>48</v>
      </c>
      <c r="I144">
        <v>48</v>
      </c>
      <c r="J144">
        <v>17676</v>
      </c>
      <c r="K144">
        <v>1236</v>
      </c>
      <c r="L144">
        <v>4841</v>
      </c>
      <c r="M144">
        <v>14071</v>
      </c>
      <c r="N144">
        <v>9657</v>
      </c>
      <c r="O144">
        <v>9255</v>
      </c>
      <c r="P144">
        <v>4029</v>
      </c>
      <c r="Q144">
        <v>13647</v>
      </c>
      <c r="R144">
        <v>14340</v>
      </c>
      <c r="S144">
        <v>14390</v>
      </c>
      <c r="T144">
        <v>3845</v>
      </c>
      <c r="U144">
        <v>2083</v>
      </c>
      <c r="V144">
        <v>2470</v>
      </c>
      <c r="W144">
        <v>2371</v>
      </c>
      <c r="X144">
        <v>7187</v>
      </c>
      <c r="Y144">
        <v>6884</v>
      </c>
      <c r="Z144">
        <v>617</v>
      </c>
      <c r="AA144">
        <v>619</v>
      </c>
      <c r="AB144">
        <v>3610</v>
      </c>
      <c r="AC144">
        <v>6</v>
      </c>
      <c r="AD144">
        <v>235</v>
      </c>
    </row>
    <row r="145" spans="1:30">
      <c r="A145" t="s">
        <v>10</v>
      </c>
      <c r="B145" t="s">
        <v>73</v>
      </c>
      <c r="C145" t="s">
        <v>73</v>
      </c>
      <c r="D145" s="1">
        <v>0.9093366265296936</v>
      </c>
      <c r="E145">
        <v>41716</v>
      </c>
      <c r="F145">
        <v>45875</v>
      </c>
      <c r="G145" s="1">
        <v>0.95652174949645996</v>
      </c>
      <c r="H145">
        <v>88</v>
      </c>
      <c r="I145">
        <v>92</v>
      </c>
      <c r="J145">
        <v>36581</v>
      </c>
      <c r="K145">
        <v>5135</v>
      </c>
      <c r="L145">
        <v>9437</v>
      </c>
      <c r="M145">
        <v>32279</v>
      </c>
      <c r="N145">
        <v>20799</v>
      </c>
      <c r="O145">
        <v>20917</v>
      </c>
      <c r="P145">
        <v>6322</v>
      </c>
      <c r="Q145">
        <v>30259</v>
      </c>
      <c r="R145">
        <v>31355</v>
      </c>
      <c r="S145">
        <v>37218</v>
      </c>
      <c r="T145">
        <v>3742</v>
      </c>
      <c r="U145">
        <v>5875</v>
      </c>
      <c r="V145">
        <v>4701</v>
      </c>
      <c r="W145">
        <v>4736</v>
      </c>
      <c r="X145">
        <v>16098</v>
      </c>
      <c r="Y145">
        <v>16181</v>
      </c>
      <c r="Z145">
        <v>2490</v>
      </c>
      <c r="AA145">
        <v>2645</v>
      </c>
      <c r="AB145">
        <v>3742</v>
      </c>
      <c r="AC145">
        <v>0</v>
      </c>
      <c r="AD145">
        <v>0</v>
      </c>
    </row>
    <row r="146" spans="1:30">
      <c r="A146" t="s">
        <v>2</v>
      </c>
      <c r="B146" t="s">
        <v>74</v>
      </c>
      <c r="C146" t="s">
        <v>249</v>
      </c>
      <c r="D146" s="1">
        <v>0.88206040859222412</v>
      </c>
      <c r="E146">
        <v>26960</v>
      </c>
      <c r="F146">
        <v>30565</v>
      </c>
      <c r="G146" s="1">
        <v>0.9841269850730896</v>
      </c>
      <c r="H146">
        <v>62</v>
      </c>
      <c r="I146">
        <v>63</v>
      </c>
      <c r="J146">
        <v>26149</v>
      </c>
      <c r="K146">
        <v>811</v>
      </c>
      <c r="L146">
        <v>7453</v>
      </c>
      <c r="M146">
        <v>19507</v>
      </c>
      <c r="N146">
        <v>13541</v>
      </c>
      <c r="O146">
        <v>13419</v>
      </c>
      <c r="P146">
        <v>6907</v>
      </c>
      <c r="Q146">
        <v>19242</v>
      </c>
      <c r="R146">
        <v>22416</v>
      </c>
      <c r="S146">
        <v>18979</v>
      </c>
      <c r="T146">
        <v>8311</v>
      </c>
      <c r="U146">
        <v>2012</v>
      </c>
      <c r="V146">
        <v>3775</v>
      </c>
      <c r="W146">
        <v>3678</v>
      </c>
      <c r="X146">
        <v>9766</v>
      </c>
      <c r="Y146">
        <v>9741</v>
      </c>
      <c r="Z146">
        <v>411</v>
      </c>
      <c r="AA146">
        <v>400</v>
      </c>
      <c r="AB146">
        <v>5271</v>
      </c>
      <c r="AC146">
        <v>60</v>
      </c>
      <c r="AD146">
        <v>3040</v>
      </c>
    </row>
    <row r="147" spans="1:30">
      <c r="A147" t="s">
        <v>2</v>
      </c>
      <c r="B147" t="s">
        <v>74</v>
      </c>
      <c r="C147" t="s">
        <v>74</v>
      </c>
      <c r="D147" s="1">
        <v>0.73483371734619141</v>
      </c>
      <c r="E147">
        <v>33988</v>
      </c>
      <c r="F147">
        <v>46253</v>
      </c>
      <c r="G147" s="1">
        <v>0.96385544538497925</v>
      </c>
      <c r="H147">
        <v>80</v>
      </c>
      <c r="I147">
        <v>83</v>
      </c>
      <c r="J147">
        <v>32250</v>
      </c>
      <c r="K147">
        <v>1738</v>
      </c>
      <c r="L147">
        <v>10960</v>
      </c>
      <c r="M147">
        <v>23028</v>
      </c>
      <c r="N147">
        <v>16978</v>
      </c>
      <c r="O147">
        <v>17010</v>
      </c>
      <c r="P147">
        <v>10130</v>
      </c>
      <c r="Q147">
        <v>22120</v>
      </c>
      <c r="R147">
        <v>25033</v>
      </c>
      <c r="S147">
        <v>28450</v>
      </c>
      <c r="T147">
        <v>12847</v>
      </c>
      <c r="U147">
        <v>2435</v>
      </c>
      <c r="V147">
        <v>5554</v>
      </c>
      <c r="W147">
        <v>5406</v>
      </c>
      <c r="X147">
        <v>11424</v>
      </c>
      <c r="Y147">
        <v>11604</v>
      </c>
      <c r="Z147">
        <v>891</v>
      </c>
      <c r="AA147">
        <v>847</v>
      </c>
      <c r="AB147">
        <v>8566</v>
      </c>
      <c r="AC147">
        <v>67</v>
      </c>
      <c r="AD147">
        <v>4281</v>
      </c>
    </row>
    <row r="148" spans="1:30">
      <c r="A148" t="s">
        <v>2</v>
      </c>
      <c r="B148" t="s">
        <v>75</v>
      </c>
      <c r="C148" t="s">
        <v>75</v>
      </c>
      <c r="D148" s="1">
        <v>0.7646135687828064</v>
      </c>
      <c r="E148">
        <v>30282</v>
      </c>
      <c r="F148">
        <v>39604</v>
      </c>
      <c r="G148" s="1">
        <v>0.94642859697341919</v>
      </c>
      <c r="H148">
        <v>53</v>
      </c>
      <c r="I148">
        <v>56</v>
      </c>
      <c r="J148">
        <v>29051</v>
      </c>
      <c r="K148">
        <v>1231</v>
      </c>
      <c r="L148">
        <v>8172</v>
      </c>
      <c r="M148">
        <v>22110</v>
      </c>
      <c r="N148">
        <v>15086</v>
      </c>
      <c r="O148">
        <v>15196</v>
      </c>
      <c r="P148">
        <v>7777</v>
      </c>
      <c r="Q148">
        <v>21274</v>
      </c>
      <c r="R148">
        <v>22178</v>
      </c>
      <c r="S148">
        <v>25848</v>
      </c>
      <c r="T148">
        <v>9513</v>
      </c>
      <c r="U148">
        <v>1880</v>
      </c>
      <c r="V148">
        <v>4191</v>
      </c>
      <c r="W148">
        <v>3981</v>
      </c>
      <c r="X148">
        <v>10895</v>
      </c>
      <c r="Y148">
        <v>11215</v>
      </c>
      <c r="Z148">
        <v>574</v>
      </c>
      <c r="AA148">
        <v>657</v>
      </c>
      <c r="AB148">
        <v>6158</v>
      </c>
      <c r="AC148">
        <v>79</v>
      </c>
      <c r="AD148">
        <v>3355</v>
      </c>
    </row>
    <row r="149" spans="1:30">
      <c r="A149" t="s">
        <v>2</v>
      </c>
      <c r="B149" t="s">
        <v>75</v>
      </c>
      <c r="C149" t="s">
        <v>250</v>
      </c>
      <c r="D149" s="1">
        <v>0.72129142284393311</v>
      </c>
      <c r="E149">
        <v>14517</v>
      </c>
      <c r="F149">
        <v>20126</v>
      </c>
      <c r="G149" s="1">
        <v>0.97368419170379639</v>
      </c>
      <c r="H149">
        <v>37</v>
      </c>
      <c r="I149">
        <v>38</v>
      </c>
      <c r="J149">
        <v>14106</v>
      </c>
      <c r="K149">
        <v>411</v>
      </c>
      <c r="L149">
        <v>4758</v>
      </c>
      <c r="M149">
        <v>9759</v>
      </c>
      <c r="N149">
        <v>7365</v>
      </c>
      <c r="O149">
        <v>7152</v>
      </c>
      <c r="P149">
        <v>4450</v>
      </c>
      <c r="Q149">
        <v>9656</v>
      </c>
      <c r="R149">
        <v>11087</v>
      </c>
      <c r="S149">
        <v>12006</v>
      </c>
      <c r="T149">
        <v>5964</v>
      </c>
      <c r="U149">
        <v>854</v>
      </c>
      <c r="V149">
        <v>2449</v>
      </c>
      <c r="W149">
        <v>2309</v>
      </c>
      <c r="X149">
        <v>4916</v>
      </c>
      <c r="Y149">
        <v>4843</v>
      </c>
      <c r="Z149">
        <v>195</v>
      </c>
      <c r="AA149">
        <v>216</v>
      </c>
      <c r="AB149">
        <v>4263</v>
      </c>
      <c r="AC149">
        <v>30</v>
      </c>
      <c r="AD149">
        <v>1701</v>
      </c>
    </row>
    <row r="150" spans="1:30">
      <c r="A150" t="s">
        <v>2</v>
      </c>
      <c r="B150" t="s">
        <v>75</v>
      </c>
      <c r="C150" t="s">
        <v>251</v>
      </c>
      <c r="D150" s="1">
        <v>0.76942121982574463</v>
      </c>
      <c r="E150">
        <v>31385</v>
      </c>
      <c r="F150">
        <v>40790</v>
      </c>
      <c r="G150" s="1">
        <v>0.98666667938232422</v>
      </c>
      <c r="H150">
        <v>74</v>
      </c>
      <c r="I150">
        <v>75</v>
      </c>
      <c r="J150">
        <v>30202</v>
      </c>
      <c r="K150">
        <v>1183</v>
      </c>
      <c r="L150">
        <v>10048</v>
      </c>
      <c r="M150">
        <v>21337</v>
      </c>
      <c r="N150">
        <v>15719</v>
      </c>
      <c r="O150">
        <v>15666</v>
      </c>
      <c r="P150">
        <v>9423</v>
      </c>
      <c r="Q150">
        <v>20779</v>
      </c>
      <c r="R150">
        <v>23649</v>
      </c>
      <c r="S150">
        <v>25301</v>
      </c>
      <c r="T150">
        <v>11119</v>
      </c>
      <c r="U150">
        <v>2049</v>
      </c>
      <c r="V150">
        <v>5096</v>
      </c>
      <c r="W150">
        <v>4952</v>
      </c>
      <c r="X150">
        <v>10623</v>
      </c>
      <c r="Y150">
        <v>10714</v>
      </c>
      <c r="Z150">
        <v>552</v>
      </c>
      <c r="AA150">
        <v>631</v>
      </c>
      <c r="AB150">
        <v>7507</v>
      </c>
      <c r="AC150">
        <v>77</v>
      </c>
      <c r="AD150">
        <v>3612</v>
      </c>
    </row>
    <row r="151" spans="1:30">
      <c r="A151" t="s">
        <v>6</v>
      </c>
      <c r="B151" t="s">
        <v>76</v>
      </c>
      <c r="C151" t="s">
        <v>252</v>
      </c>
      <c r="D151" s="1">
        <v>0.73167181015014648</v>
      </c>
      <c r="E151">
        <v>10159</v>
      </c>
      <c r="F151">
        <v>13885</v>
      </c>
      <c r="G151" s="1">
        <v>1.0540540218353271</v>
      </c>
      <c r="H151">
        <v>39</v>
      </c>
      <c r="I151">
        <v>37</v>
      </c>
      <c r="J151">
        <v>9535</v>
      </c>
      <c r="K151">
        <v>624</v>
      </c>
      <c r="L151">
        <v>3337</v>
      </c>
      <c r="M151">
        <v>6822</v>
      </c>
      <c r="N151">
        <v>5128</v>
      </c>
      <c r="O151">
        <v>5031</v>
      </c>
      <c r="P151">
        <v>2985</v>
      </c>
      <c r="Q151">
        <v>6550</v>
      </c>
      <c r="R151">
        <v>7255</v>
      </c>
      <c r="S151">
        <v>8675</v>
      </c>
      <c r="T151">
        <v>3722</v>
      </c>
      <c r="U151">
        <v>1030</v>
      </c>
      <c r="V151">
        <v>1736</v>
      </c>
      <c r="W151">
        <v>1601</v>
      </c>
      <c r="X151">
        <v>3392</v>
      </c>
      <c r="Y151">
        <v>3430</v>
      </c>
      <c r="Z151">
        <v>351</v>
      </c>
      <c r="AA151">
        <v>273</v>
      </c>
      <c r="AB151">
        <v>3722</v>
      </c>
      <c r="AC151">
        <v>0</v>
      </c>
      <c r="AD151">
        <v>0</v>
      </c>
    </row>
    <row r="152" spans="1:30">
      <c r="A152" t="s">
        <v>6</v>
      </c>
      <c r="B152" t="s">
        <v>76</v>
      </c>
      <c r="C152" t="s">
        <v>76</v>
      </c>
      <c r="D152" s="1">
        <v>0.84353387355804443</v>
      </c>
      <c r="E152">
        <v>11886</v>
      </c>
      <c r="F152">
        <v>14091</v>
      </c>
      <c r="G152" s="1">
        <v>0.97619044780731201</v>
      </c>
      <c r="H152">
        <v>41</v>
      </c>
      <c r="I152">
        <v>42</v>
      </c>
      <c r="J152">
        <v>11008</v>
      </c>
      <c r="K152">
        <v>878</v>
      </c>
      <c r="L152">
        <v>3160</v>
      </c>
      <c r="M152">
        <v>8726</v>
      </c>
      <c r="N152">
        <v>6036</v>
      </c>
      <c r="O152">
        <v>5850</v>
      </c>
      <c r="P152">
        <v>2524</v>
      </c>
      <c r="Q152">
        <v>8484</v>
      </c>
      <c r="R152">
        <v>8735</v>
      </c>
      <c r="S152">
        <v>10015</v>
      </c>
      <c r="T152">
        <v>2566</v>
      </c>
      <c r="U152">
        <v>760</v>
      </c>
      <c r="V152">
        <v>1599</v>
      </c>
      <c r="W152">
        <v>1561</v>
      </c>
      <c r="X152">
        <v>4437</v>
      </c>
      <c r="Y152">
        <v>4289</v>
      </c>
      <c r="Z152">
        <v>420</v>
      </c>
      <c r="AA152">
        <v>458</v>
      </c>
      <c r="AB152">
        <v>2566</v>
      </c>
      <c r="AC152">
        <v>0</v>
      </c>
      <c r="AD152">
        <v>0</v>
      </c>
    </row>
    <row r="153" spans="1:30">
      <c r="A153" t="s">
        <v>6</v>
      </c>
      <c r="B153" t="s">
        <v>76</v>
      </c>
      <c r="C153" t="s">
        <v>253</v>
      </c>
      <c r="D153" s="1">
        <v>0.87638860940933228</v>
      </c>
      <c r="E153">
        <v>11335</v>
      </c>
      <c r="F153">
        <v>12934</v>
      </c>
      <c r="G153" s="1">
        <v>1</v>
      </c>
      <c r="H153">
        <v>38</v>
      </c>
      <c r="I153">
        <v>38</v>
      </c>
      <c r="J153">
        <v>9883</v>
      </c>
      <c r="K153">
        <v>1452</v>
      </c>
      <c r="L153">
        <v>3277</v>
      </c>
      <c r="M153">
        <v>8058</v>
      </c>
      <c r="N153">
        <v>5721</v>
      </c>
      <c r="O153">
        <v>5614</v>
      </c>
      <c r="P153">
        <v>2417</v>
      </c>
      <c r="Q153">
        <v>7466</v>
      </c>
      <c r="R153">
        <v>7727</v>
      </c>
      <c r="S153">
        <v>9129</v>
      </c>
      <c r="T153">
        <v>2419</v>
      </c>
      <c r="U153">
        <v>1087</v>
      </c>
      <c r="V153">
        <v>1693</v>
      </c>
      <c r="W153">
        <v>1584</v>
      </c>
      <c r="X153">
        <v>4028</v>
      </c>
      <c r="Y153">
        <v>4030</v>
      </c>
      <c r="Z153">
        <v>746</v>
      </c>
      <c r="AA153">
        <v>706</v>
      </c>
      <c r="AB153">
        <v>2313</v>
      </c>
      <c r="AC153">
        <v>0</v>
      </c>
      <c r="AD153">
        <v>106</v>
      </c>
    </row>
    <row r="154" spans="1:30">
      <c r="A154" t="s">
        <v>13</v>
      </c>
      <c r="B154" t="s">
        <v>77</v>
      </c>
      <c r="C154" t="s">
        <v>254</v>
      </c>
      <c r="D154" s="1">
        <v>0.80586796998977661</v>
      </c>
      <c r="E154">
        <v>8106</v>
      </c>
      <c r="F154">
        <v>10059</v>
      </c>
      <c r="G154" s="1">
        <v>1.0384615659713745</v>
      </c>
      <c r="H154">
        <v>27</v>
      </c>
      <c r="I154">
        <v>26</v>
      </c>
      <c r="J154">
        <v>7231</v>
      </c>
      <c r="K154">
        <v>875</v>
      </c>
      <c r="L154">
        <v>2486</v>
      </c>
      <c r="M154">
        <v>5620</v>
      </c>
      <c r="N154">
        <v>4096</v>
      </c>
      <c r="O154">
        <v>4010</v>
      </c>
      <c r="P154">
        <v>1786</v>
      </c>
      <c r="Q154">
        <v>5445</v>
      </c>
      <c r="R154">
        <v>5663</v>
      </c>
      <c r="S154">
        <v>6987</v>
      </c>
      <c r="T154">
        <v>1994</v>
      </c>
      <c r="U154">
        <v>593</v>
      </c>
      <c r="V154">
        <v>1282</v>
      </c>
      <c r="W154">
        <v>1204</v>
      </c>
      <c r="X154">
        <v>2814</v>
      </c>
      <c r="Y154">
        <v>2806</v>
      </c>
      <c r="Z154">
        <v>456</v>
      </c>
      <c r="AA154">
        <v>419</v>
      </c>
      <c r="AB154">
        <v>1994</v>
      </c>
      <c r="AC154">
        <v>0</v>
      </c>
      <c r="AD154">
        <v>0</v>
      </c>
    </row>
    <row r="155" spans="1:30">
      <c r="A155" t="s">
        <v>13</v>
      </c>
      <c r="B155" t="s">
        <v>77</v>
      </c>
      <c r="C155" t="s">
        <v>255</v>
      </c>
      <c r="D155" s="1">
        <v>0.81452423334121704</v>
      </c>
      <c r="E155">
        <v>9452</v>
      </c>
      <c r="F155">
        <v>11604</v>
      </c>
      <c r="G155" s="1">
        <v>0.97727274894714355</v>
      </c>
      <c r="H155">
        <v>43</v>
      </c>
      <c r="I155">
        <v>44</v>
      </c>
      <c r="J155">
        <v>8813</v>
      </c>
      <c r="K155">
        <v>639</v>
      </c>
      <c r="L155">
        <v>2475</v>
      </c>
      <c r="M155">
        <v>6977</v>
      </c>
      <c r="N155">
        <v>4753</v>
      </c>
      <c r="O155">
        <v>4699</v>
      </c>
      <c r="P155">
        <v>2008</v>
      </c>
      <c r="Q155">
        <v>6805</v>
      </c>
      <c r="R155">
        <v>7367</v>
      </c>
      <c r="S155">
        <v>8623</v>
      </c>
      <c r="T155">
        <v>1738</v>
      </c>
      <c r="U155">
        <v>1647</v>
      </c>
      <c r="V155">
        <v>1242</v>
      </c>
      <c r="W155">
        <v>1233</v>
      </c>
      <c r="X155">
        <v>3511</v>
      </c>
      <c r="Y155">
        <v>3466</v>
      </c>
      <c r="Z155">
        <v>329</v>
      </c>
      <c r="AA155">
        <v>310</v>
      </c>
      <c r="AB155">
        <v>1738</v>
      </c>
      <c r="AC155">
        <v>0</v>
      </c>
      <c r="AD155">
        <v>0</v>
      </c>
    </row>
    <row r="156" spans="1:30">
      <c r="A156" t="s">
        <v>13</v>
      </c>
      <c r="B156" t="s">
        <v>77</v>
      </c>
      <c r="C156" t="s">
        <v>77</v>
      </c>
      <c r="D156" s="1">
        <v>0.87198042869567871</v>
      </c>
      <c r="E156">
        <v>25938</v>
      </c>
      <c r="F156">
        <v>29746</v>
      </c>
      <c r="G156" s="1">
        <v>1.0102040767669678</v>
      </c>
      <c r="H156">
        <v>99</v>
      </c>
      <c r="I156">
        <v>98</v>
      </c>
      <c r="J156">
        <v>23329</v>
      </c>
      <c r="K156">
        <v>2609</v>
      </c>
      <c r="L156">
        <v>7097</v>
      </c>
      <c r="M156">
        <v>18841</v>
      </c>
      <c r="N156">
        <v>13373</v>
      </c>
      <c r="O156">
        <v>12565</v>
      </c>
      <c r="P156">
        <v>5683</v>
      </c>
      <c r="Q156">
        <v>17646</v>
      </c>
      <c r="R156">
        <v>18830</v>
      </c>
      <c r="S156">
        <v>23391</v>
      </c>
      <c r="T156">
        <v>3168</v>
      </c>
      <c r="U156">
        <v>4759</v>
      </c>
      <c r="V156">
        <v>3627</v>
      </c>
      <c r="W156">
        <v>3470</v>
      </c>
      <c r="X156">
        <v>9746</v>
      </c>
      <c r="Y156">
        <v>9095</v>
      </c>
      <c r="Z156">
        <v>1356</v>
      </c>
      <c r="AA156">
        <v>1253</v>
      </c>
      <c r="AB156">
        <v>3168</v>
      </c>
      <c r="AC156">
        <v>1</v>
      </c>
      <c r="AD156">
        <v>0</v>
      </c>
    </row>
    <row r="157" spans="1:30">
      <c r="A157" t="s">
        <v>6</v>
      </c>
      <c r="B157" t="s">
        <v>78</v>
      </c>
      <c r="C157" t="s">
        <v>256</v>
      </c>
      <c r="D157" s="1">
        <v>0.82387179136276245</v>
      </c>
      <c r="E157">
        <v>13758</v>
      </c>
      <c r="F157">
        <v>16699</v>
      </c>
      <c r="G157" s="1">
        <v>0.93333333730697632</v>
      </c>
      <c r="H157">
        <v>42</v>
      </c>
      <c r="I157">
        <v>45</v>
      </c>
      <c r="J157">
        <v>12711</v>
      </c>
      <c r="K157">
        <v>1047</v>
      </c>
      <c r="L157">
        <v>4344</v>
      </c>
      <c r="M157">
        <v>9414</v>
      </c>
      <c r="N157">
        <v>7117</v>
      </c>
      <c r="O157">
        <v>6641</v>
      </c>
      <c r="P157">
        <v>3469</v>
      </c>
      <c r="Q157">
        <v>9242</v>
      </c>
      <c r="R157">
        <v>9496</v>
      </c>
      <c r="S157">
        <v>11157</v>
      </c>
      <c r="T157">
        <v>3753</v>
      </c>
      <c r="U157">
        <v>1380</v>
      </c>
      <c r="V157">
        <v>2353</v>
      </c>
      <c r="W157">
        <v>1991</v>
      </c>
      <c r="X157">
        <v>4764</v>
      </c>
      <c r="Y157">
        <v>4650</v>
      </c>
      <c r="Z157">
        <v>556</v>
      </c>
      <c r="AA157">
        <v>491</v>
      </c>
      <c r="AB157">
        <v>3753</v>
      </c>
      <c r="AC157">
        <v>0</v>
      </c>
      <c r="AD157">
        <v>0</v>
      </c>
    </row>
    <row r="158" spans="1:30">
      <c r="A158" t="s">
        <v>6</v>
      </c>
      <c r="B158" t="s">
        <v>78</v>
      </c>
      <c r="C158" t="s">
        <v>257</v>
      </c>
      <c r="D158" s="1">
        <v>0.84073793888092041</v>
      </c>
      <c r="E158">
        <v>11324</v>
      </c>
      <c r="F158">
        <v>13469</v>
      </c>
      <c r="G158" s="1">
        <v>0.9189189076423645</v>
      </c>
      <c r="H158">
        <v>34</v>
      </c>
      <c r="I158">
        <v>37</v>
      </c>
      <c r="J158">
        <v>9326</v>
      </c>
      <c r="K158">
        <v>1998</v>
      </c>
      <c r="L158">
        <v>3829</v>
      </c>
      <c r="M158">
        <v>7495</v>
      </c>
      <c r="N158">
        <v>5678</v>
      </c>
      <c r="O158">
        <v>5646</v>
      </c>
      <c r="P158">
        <v>2786</v>
      </c>
      <c r="Q158">
        <v>6540</v>
      </c>
      <c r="R158">
        <v>6687</v>
      </c>
      <c r="S158">
        <v>7839</v>
      </c>
      <c r="T158">
        <v>4187</v>
      </c>
      <c r="U158">
        <v>1787</v>
      </c>
      <c r="V158">
        <v>1935</v>
      </c>
      <c r="W158">
        <v>1894</v>
      </c>
      <c r="X158">
        <v>3743</v>
      </c>
      <c r="Y158">
        <v>3752</v>
      </c>
      <c r="Z158">
        <v>1090</v>
      </c>
      <c r="AA158">
        <v>908</v>
      </c>
      <c r="AB158">
        <v>4187</v>
      </c>
      <c r="AC158">
        <v>0</v>
      </c>
      <c r="AD158">
        <v>0</v>
      </c>
    </row>
    <row r="159" spans="1:30">
      <c r="A159" t="s">
        <v>6</v>
      </c>
      <c r="B159" t="s">
        <v>78</v>
      </c>
      <c r="C159" t="s">
        <v>258</v>
      </c>
      <c r="D159" s="1">
        <v>0.86315995454788208</v>
      </c>
      <c r="E159">
        <v>14678</v>
      </c>
      <c r="F159">
        <v>17005</v>
      </c>
      <c r="G159" s="1">
        <v>0.98076921701431274</v>
      </c>
      <c r="H159">
        <v>51</v>
      </c>
      <c r="I159">
        <v>52</v>
      </c>
      <c r="J159">
        <v>13318</v>
      </c>
      <c r="K159">
        <v>1360</v>
      </c>
      <c r="L159">
        <v>4408</v>
      </c>
      <c r="M159">
        <v>10270</v>
      </c>
      <c r="N159">
        <v>7341</v>
      </c>
      <c r="O159">
        <v>7337</v>
      </c>
      <c r="P159">
        <v>3296</v>
      </c>
      <c r="Q159">
        <v>10022</v>
      </c>
      <c r="R159">
        <v>10211</v>
      </c>
      <c r="S159">
        <v>11436</v>
      </c>
      <c r="T159">
        <v>3747</v>
      </c>
      <c r="U159">
        <v>1684</v>
      </c>
      <c r="V159">
        <v>2221</v>
      </c>
      <c r="W159">
        <v>2187</v>
      </c>
      <c r="X159">
        <v>5120</v>
      </c>
      <c r="Y159">
        <v>5150</v>
      </c>
      <c r="Z159">
        <v>659</v>
      </c>
      <c r="AA159">
        <v>701</v>
      </c>
      <c r="AB159">
        <v>3747</v>
      </c>
      <c r="AC159">
        <v>0</v>
      </c>
      <c r="AD159">
        <v>0</v>
      </c>
    </row>
    <row r="160" spans="1:30">
      <c r="A160" t="s">
        <v>13</v>
      </c>
      <c r="B160" t="s">
        <v>79</v>
      </c>
      <c r="C160" t="s">
        <v>259</v>
      </c>
      <c r="D160" s="1">
        <v>0.87519705295562744</v>
      </c>
      <c r="E160">
        <v>4708</v>
      </c>
      <c r="F160">
        <v>5379</v>
      </c>
      <c r="G160" s="1">
        <v>1</v>
      </c>
      <c r="H160">
        <v>12</v>
      </c>
      <c r="I160">
        <v>12</v>
      </c>
      <c r="J160">
        <v>4428</v>
      </c>
      <c r="K160">
        <v>280</v>
      </c>
      <c r="L160">
        <v>1339</v>
      </c>
      <c r="M160">
        <v>3369</v>
      </c>
      <c r="N160">
        <v>2412</v>
      </c>
      <c r="O160">
        <v>2296</v>
      </c>
      <c r="P160">
        <v>1099</v>
      </c>
      <c r="Q160">
        <v>3329</v>
      </c>
      <c r="R160">
        <v>3385</v>
      </c>
      <c r="S160">
        <v>3477</v>
      </c>
      <c r="T160">
        <v>1326</v>
      </c>
      <c r="U160">
        <v>396</v>
      </c>
      <c r="V160">
        <v>703</v>
      </c>
      <c r="W160">
        <v>636</v>
      </c>
      <c r="X160">
        <v>1709</v>
      </c>
      <c r="Y160">
        <v>1660</v>
      </c>
      <c r="Z160">
        <v>140</v>
      </c>
      <c r="AA160">
        <v>140</v>
      </c>
      <c r="AB160">
        <v>1126</v>
      </c>
      <c r="AC160">
        <v>3</v>
      </c>
      <c r="AD160">
        <v>200</v>
      </c>
    </row>
    <row r="161" spans="1:30">
      <c r="A161" t="s">
        <v>13</v>
      </c>
      <c r="B161" t="s">
        <v>79</v>
      </c>
      <c r="C161" t="s">
        <v>260</v>
      </c>
      <c r="D161" s="1">
        <v>0.92787986993789673</v>
      </c>
      <c r="E161">
        <v>10465</v>
      </c>
      <c r="F161">
        <v>11278</v>
      </c>
      <c r="G161" s="1">
        <v>1</v>
      </c>
      <c r="H161">
        <v>29</v>
      </c>
      <c r="I161">
        <v>29</v>
      </c>
      <c r="J161">
        <v>9462</v>
      </c>
      <c r="K161">
        <v>1003</v>
      </c>
      <c r="L161">
        <v>3147</v>
      </c>
      <c r="M161">
        <v>7318</v>
      </c>
      <c r="N161">
        <v>5350</v>
      </c>
      <c r="O161">
        <v>5115</v>
      </c>
      <c r="P161">
        <v>2408</v>
      </c>
      <c r="Q161">
        <v>7054</v>
      </c>
      <c r="R161">
        <v>7404</v>
      </c>
      <c r="S161">
        <v>7597</v>
      </c>
      <c r="T161">
        <v>2473</v>
      </c>
      <c r="U161">
        <v>1079</v>
      </c>
      <c r="V161">
        <v>1625</v>
      </c>
      <c r="W161">
        <v>1522</v>
      </c>
      <c r="X161">
        <v>3725</v>
      </c>
      <c r="Y161">
        <v>3593</v>
      </c>
      <c r="Z161">
        <v>516</v>
      </c>
      <c r="AA161">
        <v>487</v>
      </c>
      <c r="AB161">
        <v>2473</v>
      </c>
      <c r="AC161">
        <v>0</v>
      </c>
      <c r="AD161">
        <v>0</v>
      </c>
    </row>
    <row r="162" spans="1:30">
      <c r="A162" t="s">
        <v>13</v>
      </c>
      <c r="B162" t="s">
        <v>79</v>
      </c>
      <c r="C162" t="s">
        <v>261</v>
      </c>
      <c r="D162" s="1">
        <v>0.92581558227539062</v>
      </c>
      <c r="E162">
        <v>10253</v>
      </c>
      <c r="F162">
        <v>11075</v>
      </c>
      <c r="G162" s="1">
        <v>0.96875</v>
      </c>
      <c r="H162">
        <v>31</v>
      </c>
      <c r="I162">
        <v>32</v>
      </c>
      <c r="J162">
        <v>9385</v>
      </c>
      <c r="K162">
        <v>868</v>
      </c>
      <c r="L162">
        <v>3457</v>
      </c>
      <c r="M162">
        <v>6796</v>
      </c>
      <c r="N162">
        <v>5133</v>
      </c>
      <c r="O162">
        <v>5120</v>
      </c>
      <c r="P162">
        <v>2688</v>
      </c>
      <c r="Q162">
        <v>6697</v>
      </c>
      <c r="R162">
        <v>6880</v>
      </c>
      <c r="S162">
        <v>7077</v>
      </c>
      <c r="T162">
        <v>2811</v>
      </c>
      <c r="U162">
        <v>960</v>
      </c>
      <c r="V162">
        <v>1848</v>
      </c>
      <c r="W162">
        <v>1609</v>
      </c>
      <c r="X162">
        <v>3285</v>
      </c>
      <c r="Y162">
        <v>3511</v>
      </c>
      <c r="Z162">
        <v>475</v>
      </c>
      <c r="AA162">
        <v>393</v>
      </c>
      <c r="AB162">
        <v>2811</v>
      </c>
      <c r="AC162">
        <v>0</v>
      </c>
      <c r="AD162">
        <v>0</v>
      </c>
    </row>
    <row r="163" spans="1:30">
      <c r="A163" t="s">
        <v>13</v>
      </c>
      <c r="B163" t="s">
        <v>79</v>
      </c>
      <c r="C163" t="s">
        <v>262</v>
      </c>
      <c r="D163" s="1">
        <v>0.96231436729431152</v>
      </c>
      <c r="E163">
        <v>13356</v>
      </c>
      <c r="F163">
        <v>13879</v>
      </c>
      <c r="G163" s="1">
        <v>1</v>
      </c>
      <c r="H163">
        <v>37</v>
      </c>
      <c r="I163">
        <v>37</v>
      </c>
      <c r="J163">
        <v>11901</v>
      </c>
      <c r="K163">
        <v>1455</v>
      </c>
      <c r="L163">
        <v>4248</v>
      </c>
      <c r="M163">
        <v>9108</v>
      </c>
      <c r="N163">
        <v>6629</v>
      </c>
      <c r="O163">
        <v>6727</v>
      </c>
      <c r="P163">
        <v>3056</v>
      </c>
      <c r="Q163">
        <v>8845</v>
      </c>
      <c r="R163">
        <v>9254</v>
      </c>
      <c r="S163">
        <v>9393</v>
      </c>
      <c r="T163">
        <v>2999</v>
      </c>
      <c r="U163">
        <v>1250</v>
      </c>
      <c r="V163">
        <v>2141</v>
      </c>
      <c r="W163">
        <v>2107</v>
      </c>
      <c r="X163">
        <v>4488</v>
      </c>
      <c r="Y163">
        <v>4620</v>
      </c>
      <c r="Z163">
        <v>732</v>
      </c>
      <c r="AA163">
        <v>723</v>
      </c>
      <c r="AB163">
        <v>2999</v>
      </c>
      <c r="AC163">
        <v>0</v>
      </c>
      <c r="AD163">
        <v>0</v>
      </c>
    </row>
    <row r="164" spans="1:30">
      <c r="A164" t="s">
        <v>13</v>
      </c>
      <c r="B164" t="s">
        <v>79</v>
      </c>
      <c r="C164" t="s">
        <v>263</v>
      </c>
      <c r="D164" s="1">
        <v>0.90025264024734497</v>
      </c>
      <c r="E164">
        <v>4504</v>
      </c>
      <c r="F164">
        <v>5003</v>
      </c>
      <c r="G164" s="1">
        <v>1</v>
      </c>
      <c r="H164">
        <v>15</v>
      </c>
      <c r="I164">
        <v>15</v>
      </c>
      <c r="J164">
        <v>4087</v>
      </c>
      <c r="K164">
        <v>417</v>
      </c>
      <c r="L164">
        <v>1506</v>
      </c>
      <c r="M164">
        <v>2998</v>
      </c>
      <c r="N164">
        <v>2269</v>
      </c>
      <c r="O164">
        <v>2235</v>
      </c>
      <c r="P164">
        <v>1127</v>
      </c>
      <c r="Q164">
        <v>2960</v>
      </c>
      <c r="R164">
        <v>2997</v>
      </c>
      <c r="S164">
        <v>3377</v>
      </c>
      <c r="T164">
        <v>1090</v>
      </c>
      <c r="U164">
        <v>305</v>
      </c>
      <c r="V164">
        <v>758</v>
      </c>
      <c r="W164">
        <v>748</v>
      </c>
      <c r="X164">
        <v>1511</v>
      </c>
      <c r="Y164">
        <v>1487</v>
      </c>
      <c r="Z164">
        <v>218</v>
      </c>
      <c r="AA164">
        <v>199</v>
      </c>
      <c r="AB164">
        <v>1090</v>
      </c>
      <c r="AC164">
        <v>0</v>
      </c>
      <c r="AD164">
        <v>0</v>
      </c>
    </row>
    <row r="165" spans="1:30">
      <c r="A165" t="s">
        <v>10</v>
      </c>
      <c r="B165" t="s">
        <v>80</v>
      </c>
      <c r="C165" t="s">
        <v>264</v>
      </c>
      <c r="D165" s="1">
        <v>0.78589713573455811</v>
      </c>
      <c r="E165">
        <v>13064</v>
      </c>
      <c r="F165">
        <v>16623</v>
      </c>
      <c r="G165" s="1">
        <v>1.0256410837173462</v>
      </c>
      <c r="H165">
        <v>40</v>
      </c>
      <c r="I165">
        <v>39</v>
      </c>
      <c r="J165">
        <v>11713</v>
      </c>
      <c r="K165">
        <v>1351</v>
      </c>
      <c r="L165">
        <v>3237</v>
      </c>
      <c r="M165">
        <v>9827</v>
      </c>
      <c r="N165">
        <v>6439</v>
      </c>
      <c r="O165">
        <v>6625</v>
      </c>
      <c r="P165">
        <v>2328</v>
      </c>
      <c r="Q165">
        <v>9385</v>
      </c>
      <c r="R165">
        <v>9931</v>
      </c>
      <c r="S165">
        <v>11808</v>
      </c>
      <c r="T165">
        <v>3034</v>
      </c>
      <c r="U165">
        <v>1670</v>
      </c>
      <c r="V165">
        <v>1629</v>
      </c>
      <c r="W165">
        <v>1608</v>
      </c>
      <c r="X165">
        <v>4810</v>
      </c>
      <c r="Y165">
        <v>5017</v>
      </c>
      <c r="Z165">
        <v>668</v>
      </c>
      <c r="AA165">
        <v>683</v>
      </c>
      <c r="AB165">
        <v>2360</v>
      </c>
      <c r="AC165">
        <v>21</v>
      </c>
      <c r="AD165">
        <v>674</v>
      </c>
    </row>
    <row r="166" spans="1:30">
      <c r="A166" t="s">
        <v>10</v>
      </c>
      <c r="B166" t="s">
        <v>80</v>
      </c>
      <c r="C166" t="s">
        <v>265</v>
      </c>
      <c r="D166" s="1">
        <v>0.84161841869354248</v>
      </c>
      <c r="E166">
        <v>14980</v>
      </c>
      <c r="F166">
        <v>17799</v>
      </c>
      <c r="G166" s="1">
        <v>1.0967742204666138</v>
      </c>
      <c r="H166">
        <v>34</v>
      </c>
      <c r="I166">
        <v>31</v>
      </c>
      <c r="J166">
        <v>13008</v>
      </c>
      <c r="K166">
        <v>1972</v>
      </c>
      <c r="L166">
        <v>4203</v>
      </c>
      <c r="M166">
        <v>10777</v>
      </c>
      <c r="N166">
        <v>7472</v>
      </c>
      <c r="O166">
        <v>7508</v>
      </c>
      <c r="P166">
        <v>2597</v>
      </c>
      <c r="Q166">
        <v>10411</v>
      </c>
      <c r="R166">
        <v>11069</v>
      </c>
      <c r="S166">
        <v>13018</v>
      </c>
      <c r="T166">
        <v>2874</v>
      </c>
      <c r="U166">
        <v>1943</v>
      </c>
      <c r="V166">
        <v>2080</v>
      </c>
      <c r="W166">
        <v>2123</v>
      </c>
      <c r="X166">
        <v>5392</v>
      </c>
      <c r="Y166">
        <v>5385</v>
      </c>
      <c r="Z166">
        <v>980</v>
      </c>
      <c r="AA166">
        <v>992</v>
      </c>
      <c r="AB166">
        <v>1974</v>
      </c>
      <c r="AC166">
        <v>28</v>
      </c>
      <c r="AD166">
        <v>900</v>
      </c>
    </row>
    <row r="167" spans="1:30">
      <c r="A167" t="s">
        <v>10</v>
      </c>
      <c r="B167" t="s">
        <v>81</v>
      </c>
      <c r="C167" t="s">
        <v>81</v>
      </c>
      <c r="D167" s="1">
        <v>0.69881951808929443</v>
      </c>
      <c r="E167">
        <v>60022</v>
      </c>
      <c r="F167">
        <v>85891</v>
      </c>
      <c r="G167" s="1">
        <v>0.92473119497299194</v>
      </c>
      <c r="H167">
        <v>86</v>
      </c>
      <c r="I167">
        <v>93</v>
      </c>
      <c r="J167">
        <v>51705</v>
      </c>
      <c r="K167">
        <v>8317</v>
      </c>
      <c r="L167">
        <v>15724</v>
      </c>
      <c r="M167">
        <v>44298</v>
      </c>
      <c r="N167">
        <v>29839</v>
      </c>
      <c r="O167">
        <v>30183</v>
      </c>
      <c r="P167">
        <v>10369</v>
      </c>
      <c r="Q167">
        <v>41336</v>
      </c>
      <c r="R167">
        <v>44802</v>
      </c>
      <c r="S167">
        <v>67247</v>
      </c>
      <c r="T167">
        <v>9441</v>
      </c>
      <c r="U167">
        <v>4651</v>
      </c>
      <c r="V167">
        <v>8086</v>
      </c>
      <c r="W167">
        <v>7638</v>
      </c>
      <c r="X167">
        <v>21753</v>
      </c>
      <c r="Y167">
        <v>22545</v>
      </c>
      <c r="Z167">
        <v>4171</v>
      </c>
      <c r="AA167">
        <v>4146</v>
      </c>
      <c r="AB167">
        <v>6098</v>
      </c>
      <c r="AC167">
        <v>61</v>
      </c>
      <c r="AD167">
        <v>3343</v>
      </c>
    </row>
    <row r="168" spans="1:30">
      <c r="A168" t="s">
        <v>14</v>
      </c>
      <c r="B168" t="s">
        <v>82</v>
      </c>
      <c r="C168" t="s">
        <v>266</v>
      </c>
      <c r="D168" s="1">
        <v>0.66819041967391968</v>
      </c>
      <c r="E168">
        <v>9086</v>
      </c>
      <c r="F168">
        <v>13598</v>
      </c>
      <c r="G168" s="1">
        <v>0.97619044780731201</v>
      </c>
      <c r="H168">
        <v>41</v>
      </c>
      <c r="I168">
        <v>42</v>
      </c>
      <c r="J168">
        <v>8501</v>
      </c>
      <c r="K168">
        <v>585</v>
      </c>
      <c r="L168">
        <v>3094</v>
      </c>
      <c r="M168">
        <v>5992</v>
      </c>
      <c r="N168">
        <v>4432</v>
      </c>
      <c r="O168">
        <v>4654</v>
      </c>
      <c r="P168">
        <v>2726</v>
      </c>
      <c r="Q168">
        <v>5775</v>
      </c>
      <c r="R168">
        <v>6118</v>
      </c>
      <c r="S168">
        <v>9065</v>
      </c>
      <c r="T168">
        <v>3076</v>
      </c>
      <c r="U168">
        <v>868</v>
      </c>
      <c r="V168">
        <v>1555</v>
      </c>
      <c r="W168">
        <v>1539</v>
      </c>
      <c r="X168">
        <v>2877</v>
      </c>
      <c r="Y168">
        <v>3115</v>
      </c>
      <c r="Z168">
        <v>289</v>
      </c>
      <c r="AA168">
        <v>296</v>
      </c>
      <c r="AB168">
        <v>2866</v>
      </c>
      <c r="AC168">
        <v>3</v>
      </c>
      <c r="AD168">
        <v>210</v>
      </c>
    </row>
    <row r="169" spans="1:30">
      <c r="A169" t="s">
        <v>14</v>
      </c>
      <c r="B169" t="s">
        <v>82</v>
      </c>
      <c r="C169" t="s">
        <v>82</v>
      </c>
      <c r="D169" s="1">
        <v>0.72941696643829346</v>
      </c>
      <c r="E169">
        <v>28027</v>
      </c>
      <c r="F169">
        <v>38424</v>
      </c>
      <c r="G169" s="1">
        <v>1.0070922374725342</v>
      </c>
      <c r="H169">
        <v>142</v>
      </c>
      <c r="I169">
        <v>141</v>
      </c>
      <c r="J169">
        <v>26605</v>
      </c>
      <c r="K169">
        <v>1422</v>
      </c>
      <c r="L169">
        <v>9722</v>
      </c>
      <c r="M169">
        <v>18305</v>
      </c>
      <c r="N169">
        <v>13988</v>
      </c>
      <c r="O169">
        <v>14039</v>
      </c>
      <c r="P169">
        <v>9083</v>
      </c>
      <c r="Q169">
        <v>17522</v>
      </c>
      <c r="R169">
        <v>18838</v>
      </c>
      <c r="S169">
        <v>24776</v>
      </c>
      <c r="T169">
        <v>9531</v>
      </c>
      <c r="U169">
        <v>2781</v>
      </c>
      <c r="V169">
        <v>4792</v>
      </c>
      <c r="W169">
        <v>4930</v>
      </c>
      <c r="X169">
        <v>9196</v>
      </c>
      <c r="Y169">
        <v>9109</v>
      </c>
      <c r="Z169">
        <v>680</v>
      </c>
      <c r="AA169">
        <v>742</v>
      </c>
      <c r="AB169">
        <v>6836</v>
      </c>
      <c r="AC169">
        <v>68</v>
      </c>
      <c r="AD169">
        <v>2695</v>
      </c>
    </row>
    <row r="170" spans="1:30">
      <c r="A170" t="s">
        <v>14</v>
      </c>
      <c r="B170" t="s">
        <v>82</v>
      </c>
      <c r="C170" t="s">
        <v>267</v>
      </c>
      <c r="D170" s="1">
        <v>0.81489551067352295</v>
      </c>
      <c r="E170">
        <v>8916</v>
      </c>
      <c r="F170">
        <v>10941</v>
      </c>
      <c r="G170" s="1">
        <v>1.0512820482254028</v>
      </c>
      <c r="H170">
        <v>41</v>
      </c>
      <c r="I170">
        <v>39</v>
      </c>
      <c r="J170">
        <v>8329</v>
      </c>
      <c r="K170">
        <v>587</v>
      </c>
      <c r="L170">
        <v>2552</v>
      </c>
      <c r="M170">
        <v>6364</v>
      </c>
      <c r="N170">
        <v>4596</v>
      </c>
      <c r="O170">
        <v>4320</v>
      </c>
      <c r="P170">
        <v>2157</v>
      </c>
      <c r="Q170">
        <v>6172</v>
      </c>
      <c r="R170">
        <v>6676</v>
      </c>
      <c r="S170">
        <v>7330</v>
      </c>
      <c r="T170">
        <v>2439</v>
      </c>
      <c r="U170">
        <v>732</v>
      </c>
      <c r="V170">
        <v>1316</v>
      </c>
      <c r="W170">
        <v>1236</v>
      </c>
      <c r="X170">
        <v>3280</v>
      </c>
      <c r="Y170">
        <v>3084</v>
      </c>
      <c r="Z170">
        <v>286</v>
      </c>
      <c r="AA170">
        <v>301</v>
      </c>
      <c r="AB170">
        <v>2359</v>
      </c>
      <c r="AC170">
        <v>1</v>
      </c>
      <c r="AD170">
        <v>80</v>
      </c>
    </row>
    <row r="171" spans="1:30">
      <c r="A171" t="s">
        <v>1</v>
      </c>
      <c r="B171" t="s">
        <v>1</v>
      </c>
      <c r="C171" t="s">
        <v>268</v>
      </c>
      <c r="D171" s="1">
        <v>0.77546793222427368</v>
      </c>
      <c r="E171">
        <v>15524</v>
      </c>
      <c r="F171">
        <v>20019</v>
      </c>
      <c r="G171" s="1">
        <v>1.0243902206420898</v>
      </c>
      <c r="H171">
        <v>42</v>
      </c>
      <c r="I171">
        <v>41</v>
      </c>
      <c r="J171">
        <v>13670</v>
      </c>
      <c r="K171">
        <v>1854</v>
      </c>
      <c r="L171">
        <v>4346</v>
      </c>
      <c r="M171">
        <v>11178</v>
      </c>
      <c r="N171">
        <v>7767</v>
      </c>
      <c r="O171">
        <v>7757</v>
      </c>
      <c r="P171">
        <v>3340</v>
      </c>
      <c r="Q171">
        <v>10330</v>
      </c>
      <c r="R171">
        <v>11615</v>
      </c>
      <c r="S171">
        <v>13887</v>
      </c>
      <c r="T171">
        <v>3987</v>
      </c>
      <c r="U171">
        <v>939</v>
      </c>
      <c r="V171">
        <v>2168</v>
      </c>
      <c r="W171">
        <v>2178</v>
      </c>
      <c r="X171">
        <v>5599</v>
      </c>
      <c r="Y171">
        <v>5579</v>
      </c>
      <c r="Z171">
        <v>952</v>
      </c>
      <c r="AA171">
        <v>902</v>
      </c>
      <c r="AB171">
        <v>3787</v>
      </c>
      <c r="AC171">
        <v>3</v>
      </c>
      <c r="AD171">
        <v>200</v>
      </c>
    </row>
    <row r="172" spans="1:30">
      <c r="A172" t="s">
        <v>1</v>
      </c>
      <c r="B172" t="s">
        <v>1</v>
      </c>
      <c r="C172" t="s">
        <v>269</v>
      </c>
      <c r="D172" s="1">
        <v>0.86795645952224731</v>
      </c>
      <c r="E172">
        <v>33323</v>
      </c>
      <c r="F172">
        <v>38392</v>
      </c>
      <c r="G172" s="1">
        <v>0.90265488624572754</v>
      </c>
      <c r="H172">
        <v>102</v>
      </c>
      <c r="I172">
        <v>113</v>
      </c>
      <c r="J172">
        <v>31321</v>
      </c>
      <c r="K172">
        <v>2002</v>
      </c>
      <c r="L172">
        <v>8295</v>
      </c>
      <c r="M172">
        <v>25028</v>
      </c>
      <c r="N172">
        <v>16736</v>
      </c>
      <c r="O172">
        <v>16587</v>
      </c>
      <c r="P172">
        <v>7338</v>
      </c>
      <c r="Q172">
        <v>23983</v>
      </c>
      <c r="R172">
        <v>26280</v>
      </c>
      <c r="S172">
        <v>29567</v>
      </c>
      <c r="T172">
        <v>4712</v>
      </c>
      <c r="U172">
        <v>3342</v>
      </c>
      <c r="V172">
        <v>4208</v>
      </c>
      <c r="W172">
        <v>4087</v>
      </c>
      <c r="X172">
        <v>12528</v>
      </c>
      <c r="Y172">
        <v>12500</v>
      </c>
      <c r="Z172">
        <v>991</v>
      </c>
      <c r="AA172">
        <v>1011</v>
      </c>
      <c r="AB172">
        <v>4572</v>
      </c>
      <c r="AC172">
        <v>0</v>
      </c>
      <c r="AD172">
        <v>140</v>
      </c>
    </row>
    <row r="173" spans="1:30">
      <c r="A173" t="s">
        <v>1</v>
      </c>
      <c r="B173" t="s">
        <v>1</v>
      </c>
      <c r="C173" t="s">
        <v>270</v>
      </c>
      <c r="D173" s="1">
        <v>0.75221627950668335</v>
      </c>
      <c r="E173">
        <v>39167</v>
      </c>
      <c r="F173">
        <v>52069</v>
      </c>
      <c r="G173" s="1">
        <v>0.93023258447647095</v>
      </c>
      <c r="H173">
        <v>120</v>
      </c>
      <c r="I173">
        <v>129</v>
      </c>
      <c r="J173">
        <v>33945</v>
      </c>
      <c r="K173">
        <v>5222</v>
      </c>
      <c r="L173">
        <v>11445</v>
      </c>
      <c r="M173">
        <v>27722</v>
      </c>
      <c r="N173">
        <v>20056</v>
      </c>
      <c r="O173">
        <v>19111</v>
      </c>
      <c r="P173">
        <v>9193</v>
      </c>
      <c r="Q173">
        <v>24752</v>
      </c>
      <c r="R173">
        <v>28885</v>
      </c>
      <c r="S173">
        <v>36471</v>
      </c>
      <c r="T173">
        <v>10019</v>
      </c>
      <c r="U173">
        <v>5107</v>
      </c>
      <c r="V173">
        <v>5737</v>
      </c>
      <c r="W173">
        <v>5708</v>
      </c>
      <c r="X173">
        <v>14319</v>
      </c>
      <c r="Y173">
        <v>13403</v>
      </c>
      <c r="Z173">
        <v>2708</v>
      </c>
      <c r="AA173">
        <v>2514</v>
      </c>
      <c r="AB173">
        <v>9869</v>
      </c>
      <c r="AC173">
        <v>1</v>
      </c>
      <c r="AD173">
        <v>150</v>
      </c>
    </row>
    <row r="174" spans="1:30">
      <c r="A174" t="s">
        <v>15</v>
      </c>
      <c r="B174" t="s">
        <v>83</v>
      </c>
      <c r="C174" t="s">
        <v>83</v>
      </c>
      <c r="D174" s="1">
        <v>0.75023674964904785</v>
      </c>
      <c r="E174">
        <v>12930</v>
      </c>
      <c r="F174">
        <v>17235</v>
      </c>
      <c r="G174" s="1">
        <v>1.0357142686843872</v>
      </c>
      <c r="H174">
        <v>29</v>
      </c>
      <c r="I174">
        <v>28</v>
      </c>
      <c r="J174">
        <v>12388</v>
      </c>
      <c r="K174">
        <v>542</v>
      </c>
      <c r="L174">
        <v>3720</v>
      </c>
      <c r="M174">
        <v>9210</v>
      </c>
      <c r="N174">
        <v>6482</v>
      </c>
      <c r="O174">
        <v>6448</v>
      </c>
      <c r="P174">
        <v>3462</v>
      </c>
      <c r="Q174">
        <v>8926</v>
      </c>
      <c r="R174">
        <v>10927</v>
      </c>
      <c r="S174">
        <v>11116</v>
      </c>
      <c r="T174">
        <v>4272</v>
      </c>
      <c r="U174">
        <v>1217</v>
      </c>
      <c r="V174">
        <v>1903</v>
      </c>
      <c r="W174">
        <v>1817</v>
      </c>
      <c r="X174">
        <v>4579</v>
      </c>
      <c r="Y174">
        <v>4631</v>
      </c>
      <c r="Z174">
        <v>270</v>
      </c>
      <c r="AA174">
        <v>272</v>
      </c>
      <c r="AB174">
        <v>2345</v>
      </c>
      <c r="AC174">
        <v>35</v>
      </c>
      <c r="AD174">
        <v>1927</v>
      </c>
    </row>
    <row r="175" spans="1:30">
      <c r="A175" t="s">
        <v>15</v>
      </c>
      <c r="B175" t="s">
        <v>83</v>
      </c>
      <c r="C175" t="s">
        <v>271</v>
      </c>
      <c r="D175" s="1">
        <v>0.82539254426956177</v>
      </c>
      <c r="E175">
        <v>27552</v>
      </c>
      <c r="F175">
        <v>33380</v>
      </c>
      <c r="G175" s="1">
        <v>1</v>
      </c>
      <c r="H175">
        <v>69</v>
      </c>
      <c r="I175">
        <v>69</v>
      </c>
      <c r="J175">
        <v>26709</v>
      </c>
      <c r="K175">
        <v>843</v>
      </c>
      <c r="L175">
        <v>7709</v>
      </c>
      <c r="M175">
        <v>19843</v>
      </c>
      <c r="N175">
        <v>13883</v>
      </c>
      <c r="O175">
        <v>13669</v>
      </c>
      <c r="P175">
        <v>7254</v>
      </c>
      <c r="Q175">
        <v>19455</v>
      </c>
      <c r="R175">
        <v>21902</v>
      </c>
      <c r="S175">
        <v>21452</v>
      </c>
      <c r="T175">
        <v>8352</v>
      </c>
      <c r="U175">
        <v>2427</v>
      </c>
      <c r="V175">
        <v>3952</v>
      </c>
      <c r="W175">
        <v>3757</v>
      </c>
      <c r="X175">
        <v>9931</v>
      </c>
      <c r="Y175">
        <v>9912</v>
      </c>
      <c r="Z175">
        <v>352</v>
      </c>
      <c r="AA175">
        <v>491</v>
      </c>
      <c r="AB175">
        <v>6028</v>
      </c>
      <c r="AC175">
        <v>35</v>
      </c>
      <c r="AD175">
        <v>2324</v>
      </c>
    </row>
    <row r="176" spans="1:30">
      <c r="A176" t="s">
        <v>15</v>
      </c>
      <c r="B176" t="s">
        <v>83</v>
      </c>
      <c r="C176" t="s">
        <v>272</v>
      </c>
      <c r="D176" s="1">
        <v>0.77922165393829346</v>
      </c>
      <c r="E176">
        <v>49461</v>
      </c>
      <c r="F176">
        <v>63475</v>
      </c>
      <c r="G176" s="1">
        <v>0.98165136575698853</v>
      </c>
      <c r="H176">
        <v>107</v>
      </c>
      <c r="I176">
        <v>109</v>
      </c>
      <c r="J176">
        <v>45993</v>
      </c>
      <c r="K176">
        <v>3468</v>
      </c>
      <c r="L176">
        <v>15785</v>
      </c>
      <c r="M176">
        <v>33676</v>
      </c>
      <c r="N176">
        <v>24974</v>
      </c>
      <c r="O176">
        <v>24487</v>
      </c>
      <c r="P176">
        <v>14101</v>
      </c>
      <c r="Q176">
        <v>31892</v>
      </c>
      <c r="R176">
        <v>37057</v>
      </c>
      <c r="S176">
        <v>39858</v>
      </c>
      <c r="T176">
        <v>16816</v>
      </c>
      <c r="U176">
        <v>3778</v>
      </c>
      <c r="V176">
        <v>8077</v>
      </c>
      <c r="W176">
        <v>7708</v>
      </c>
      <c r="X176">
        <v>16897</v>
      </c>
      <c r="Y176">
        <v>16779</v>
      </c>
      <c r="Z176">
        <v>1753</v>
      </c>
      <c r="AA176">
        <v>1715</v>
      </c>
      <c r="AB176">
        <v>11240</v>
      </c>
      <c r="AC176">
        <v>85</v>
      </c>
      <c r="AD176">
        <v>5576</v>
      </c>
    </row>
    <row r="177" spans="1:30">
      <c r="A177" t="s">
        <v>7</v>
      </c>
      <c r="B177" t="s">
        <v>84</v>
      </c>
      <c r="C177" t="s">
        <v>273</v>
      </c>
      <c r="D177" s="1">
        <v>0.78399819135665894</v>
      </c>
      <c r="E177">
        <v>18329</v>
      </c>
      <c r="F177">
        <v>23379</v>
      </c>
      <c r="G177" s="1">
        <v>1</v>
      </c>
      <c r="H177">
        <v>44</v>
      </c>
      <c r="I177">
        <v>44</v>
      </c>
      <c r="J177">
        <v>16729</v>
      </c>
      <c r="K177">
        <v>1600</v>
      </c>
      <c r="L177">
        <v>4625</v>
      </c>
      <c r="M177">
        <v>13704</v>
      </c>
      <c r="N177">
        <v>9187</v>
      </c>
      <c r="O177">
        <v>9142</v>
      </c>
      <c r="P177">
        <v>3410</v>
      </c>
      <c r="Q177">
        <v>13319</v>
      </c>
      <c r="R177">
        <v>14521</v>
      </c>
      <c r="S177">
        <v>17669</v>
      </c>
      <c r="T177">
        <v>3205</v>
      </c>
      <c r="U177">
        <v>1580</v>
      </c>
      <c r="V177">
        <v>2309</v>
      </c>
      <c r="W177">
        <v>2316</v>
      </c>
      <c r="X177">
        <v>6878</v>
      </c>
      <c r="Y177">
        <v>6826</v>
      </c>
      <c r="Z177">
        <v>790</v>
      </c>
      <c r="AA177">
        <v>810</v>
      </c>
      <c r="AB177">
        <v>2858</v>
      </c>
      <c r="AC177">
        <v>6</v>
      </c>
      <c r="AD177">
        <v>347</v>
      </c>
    </row>
    <row r="178" spans="1:30">
      <c r="A178" t="s">
        <v>7</v>
      </c>
      <c r="B178" t="s">
        <v>84</v>
      </c>
      <c r="C178" t="s">
        <v>274</v>
      </c>
      <c r="D178" s="1">
        <v>0.82358068227767944</v>
      </c>
      <c r="E178">
        <v>18629</v>
      </c>
      <c r="F178">
        <v>22620</v>
      </c>
      <c r="G178" s="1">
        <v>1</v>
      </c>
      <c r="H178">
        <v>45</v>
      </c>
      <c r="I178">
        <v>45</v>
      </c>
      <c r="J178">
        <v>15984</v>
      </c>
      <c r="K178">
        <v>2645</v>
      </c>
      <c r="L178">
        <v>5640</v>
      </c>
      <c r="M178">
        <v>12989</v>
      </c>
      <c r="N178">
        <v>9463</v>
      </c>
      <c r="O178">
        <v>9166</v>
      </c>
      <c r="P178">
        <v>4002</v>
      </c>
      <c r="Q178">
        <v>11982</v>
      </c>
      <c r="R178">
        <v>12868</v>
      </c>
      <c r="S178">
        <v>16627</v>
      </c>
      <c r="T178">
        <v>3569</v>
      </c>
      <c r="U178">
        <v>1133</v>
      </c>
      <c r="V178">
        <v>2957</v>
      </c>
      <c r="W178">
        <v>2683</v>
      </c>
      <c r="X178">
        <v>6506</v>
      </c>
      <c r="Y178">
        <v>6483</v>
      </c>
      <c r="Z178">
        <v>1348</v>
      </c>
      <c r="AA178">
        <v>1297</v>
      </c>
      <c r="AB178">
        <v>3233</v>
      </c>
      <c r="AC178">
        <v>7</v>
      </c>
      <c r="AD178">
        <v>336</v>
      </c>
    </row>
    <row r="179" spans="1:30">
      <c r="A179" t="s">
        <v>16</v>
      </c>
      <c r="B179" t="s">
        <v>85</v>
      </c>
      <c r="C179" t="s">
        <v>85</v>
      </c>
      <c r="D179" s="1">
        <v>0.83286350965499878</v>
      </c>
      <c r="E179">
        <v>22809</v>
      </c>
      <c r="F179">
        <v>27386</v>
      </c>
      <c r="G179" s="1">
        <v>0.9692307710647583</v>
      </c>
      <c r="H179">
        <v>63</v>
      </c>
      <c r="I179">
        <v>65</v>
      </c>
      <c r="J179">
        <v>21344</v>
      </c>
      <c r="K179">
        <v>1465</v>
      </c>
      <c r="L179">
        <v>6029</v>
      </c>
      <c r="M179">
        <v>16780</v>
      </c>
      <c r="N179">
        <v>11519</v>
      </c>
      <c r="O179">
        <v>11290</v>
      </c>
      <c r="P179">
        <v>5042</v>
      </c>
      <c r="Q179">
        <v>16302</v>
      </c>
      <c r="R179">
        <v>17201</v>
      </c>
      <c r="S179">
        <v>18146</v>
      </c>
      <c r="T179">
        <v>6306</v>
      </c>
      <c r="U179">
        <v>1495</v>
      </c>
      <c r="V179">
        <v>3016</v>
      </c>
      <c r="W179">
        <v>3013</v>
      </c>
      <c r="X179">
        <v>8503</v>
      </c>
      <c r="Y179">
        <v>8277</v>
      </c>
      <c r="Z179">
        <v>708</v>
      </c>
      <c r="AA179">
        <v>757</v>
      </c>
      <c r="AB179">
        <v>4953</v>
      </c>
      <c r="AC179">
        <v>30</v>
      </c>
      <c r="AD179">
        <v>1353</v>
      </c>
    </row>
    <row r="180" spans="1:30">
      <c r="A180" t="s">
        <v>16</v>
      </c>
      <c r="B180" t="s">
        <v>85</v>
      </c>
      <c r="C180" t="s">
        <v>275</v>
      </c>
      <c r="D180" s="1">
        <v>0.74358481168746948</v>
      </c>
      <c r="E180">
        <v>27582</v>
      </c>
      <c r="F180">
        <v>37093</v>
      </c>
      <c r="G180" s="1">
        <v>1.013157844543457</v>
      </c>
      <c r="H180">
        <v>77</v>
      </c>
      <c r="I180">
        <v>76</v>
      </c>
      <c r="J180">
        <v>25662</v>
      </c>
      <c r="K180">
        <v>1920</v>
      </c>
      <c r="L180">
        <v>7008</v>
      </c>
      <c r="M180">
        <v>20574</v>
      </c>
      <c r="N180">
        <v>13939</v>
      </c>
      <c r="O180">
        <v>13643</v>
      </c>
      <c r="P180">
        <v>5749</v>
      </c>
      <c r="Q180">
        <v>19913</v>
      </c>
      <c r="R180">
        <v>21500</v>
      </c>
      <c r="S180">
        <v>23024</v>
      </c>
      <c r="T180">
        <v>10095</v>
      </c>
      <c r="U180">
        <v>2216</v>
      </c>
      <c r="V180">
        <v>3579</v>
      </c>
      <c r="W180">
        <v>3429</v>
      </c>
      <c r="X180">
        <v>10360</v>
      </c>
      <c r="Y180">
        <v>10214</v>
      </c>
      <c r="Z180">
        <v>953</v>
      </c>
      <c r="AA180">
        <v>967</v>
      </c>
      <c r="AB180">
        <v>5705</v>
      </c>
      <c r="AC180">
        <v>57</v>
      </c>
      <c r="AD180">
        <v>4390</v>
      </c>
    </row>
    <row r="181" spans="1:30">
      <c r="A181" t="s">
        <v>10</v>
      </c>
      <c r="B181" t="s">
        <v>86</v>
      </c>
      <c r="C181" t="s">
        <v>276</v>
      </c>
      <c r="D181" s="1">
        <v>0.89747369289398193</v>
      </c>
      <c r="E181">
        <v>30910</v>
      </c>
      <c r="F181">
        <v>34441</v>
      </c>
      <c r="G181" s="1">
        <v>1.0303030014038086</v>
      </c>
      <c r="H181">
        <v>34</v>
      </c>
      <c r="I181">
        <v>33</v>
      </c>
      <c r="J181">
        <v>28311</v>
      </c>
      <c r="K181">
        <v>2599</v>
      </c>
      <c r="L181">
        <v>7341</v>
      </c>
      <c r="M181">
        <v>23569</v>
      </c>
      <c r="N181">
        <v>15125</v>
      </c>
      <c r="O181">
        <v>15785</v>
      </c>
      <c r="P181">
        <v>5902</v>
      </c>
      <c r="Q181">
        <v>22409</v>
      </c>
      <c r="R181">
        <v>23094</v>
      </c>
      <c r="S181">
        <v>24489</v>
      </c>
      <c r="T181">
        <v>6262</v>
      </c>
      <c r="U181">
        <v>2581</v>
      </c>
      <c r="V181">
        <v>3601</v>
      </c>
      <c r="W181">
        <v>3740</v>
      </c>
      <c r="X181">
        <v>11524</v>
      </c>
      <c r="Y181">
        <v>12045</v>
      </c>
      <c r="Z181">
        <v>1182</v>
      </c>
      <c r="AA181">
        <v>1417</v>
      </c>
      <c r="AB181">
        <v>4876</v>
      </c>
      <c r="AC181">
        <v>27</v>
      </c>
      <c r="AD181">
        <v>1386</v>
      </c>
    </row>
    <row r="182" spans="1:30">
      <c r="A182" t="s">
        <v>10</v>
      </c>
      <c r="B182" t="s">
        <v>86</v>
      </c>
      <c r="C182" t="s">
        <v>277</v>
      </c>
      <c r="D182" s="1">
        <v>0.86356890201568604</v>
      </c>
      <c r="E182">
        <v>22910</v>
      </c>
      <c r="F182">
        <v>26529</v>
      </c>
      <c r="G182" s="1">
        <v>0.97826087474822998</v>
      </c>
      <c r="H182">
        <v>45</v>
      </c>
      <c r="I182">
        <v>46</v>
      </c>
      <c r="J182">
        <v>20694</v>
      </c>
      <c r="K182">
        <v>2216</v>
      </c>
      <c r="L182">
        <v>5209</v>
      </c>
      <c r="M182">
        <v>17701</v>
      </c>
      <c r="N182">
        <v>11145</v>
      </c>
      <c r="O182">
        <v>11765</v>
      </c>
      <c r="P182">
        <v>3655</v>
      </c>
      <c r="Q182">
        <v>17039</v>
      </c>
      <c r="R182">
        <v>120868</v>
      </c>
      <c r="S182">
        <v>20113</v>
      </c>
      <c r="T182">
        <v>3574</v>
      </c>
      <c r="U182">
        <v>2746</v>
      </c>
      <c r="V182">
        <v>2547</v>
      </c>
      <c r="W182">
        <v>2662</v>
      </c>
      <c r="X182">
        <v>8598</v>
      </c>
      <c r="Y182">
        <v>9103</v>
      </c>
      <c r="Z182">
        <v>1066</v>
      </c>
      <c r="AA182">
        <v>1150</v>
      </c>
      <c r="AB182">
        <v>2805</v>
      </c>
      <c r="AC182">
        <v>47</v>
      </c>
      <c r="AD182">
        <v>769</v>
      </c>
    </row>
    <row r="183" spans="1:30">
      <c r="A183" t="s">
        <v>10</v>
      </c>
      <c r="B183" t="s">
        <v>86</v>
      </c>
      <c r="C183" t="s">
        <v>278</v>
      </c>
      <c r="D183" s="1">
        <v>0.85726165771484375</v>
      </c>
      <c r="E183">
        <v>33187</v>
      </c>
      <c r="F183">
        <v>38713</v>
      </c>
      <c r="G183" s="1">
        <v>1</v>
      </c>
      <c r="H183">
        <v>48</v>
      </c>
      <c r="I183">
        <v>48</v>
      </c>
      <c r="J183">
        <v>27854</v>
      </c>
      <c r="K183">
        <v>5333</v>
      </c>
      <c r="L183">
        <v>9104</v>
      </c>
      <c r="M183">
        <v>24083</v>
      </c>
      <c r="N183">
        <v>16385</v>
      </c>
      <c r="O183">
        <v>16802</v>
      </c>
      <c r="P183">
        <v>5890</v>
      </c>
      <c r="Q183">
        <v>21964</v>
      </c>
      <c r="R183">
        <v>23970</v>
      </c>
      <c r="S183">
        <v>26987</v>
      </c>
      <c r="T183">
        <v>7578</v>
      </c>
      <c r="U183">
        <v>2537</v>
      </c>
      <c r="V183">
        <v>4481</v>
      </c>
      <c r="W183">
        <v>4623</v>
      </c>
      <c r="X183">
        <v>11904</v>
      </c>
      <c r="Y183">
        <v>12179</v>
      </c>
      <c r="Z183">
        <v>2904</v>
      </c>
      <c r="AA183">
        <v>2429</v>
      </c>
      <c r="AB183">
        <v>4388</v>
      </c>
      <c r="AC183">
        <v>51</v>
      </c>
      <c r="AD183">
        <v>3190</v>
      </c>
    </row>
    <row r="184" spans="1:30">
      <c r="A184" t="s">
        <v>11</v>
      </c>
      <c r="B184" t="s">
        <v>87</v>
      </c>
      <c r="C184" t="s">
        <v>222</v>
      </c>
      <c r="D184" s="1">
        <v>0.77542352676391602</v>
      </c>
      <c r="E184">
        <v>13292</v>
      </c>
      <c r="F184">
        <v>17142</v>
      </c>
      <c r="G184" s="1">
        <v>0.94594591856002808</v>
      </c>
      <c r="H184">
        <v>35</v>
      </c>
      <c r="I184">
        <v>37</v>
      </c>
      <c r="J184">
        <v>12976</v>
      </c>
      <c r="K184">
        <v>316</v>
      </c>
      <c r="L184">
        <v>2563</v>
      </c>
      <c r="M184">
        <v>10729</v>
      </c>
      <c r="N184">
        <v>6400</v>
      </c>
      <c r="O184">
        <v>6892</v>
      </c>
      <c r="P184">
        <v>2441</v>
      </c>
      <c r="Q184">
        <v>10535</v>
      </c>
      <c r="R184">
        <v>11645</v>
      </c>
      <c r="S184">
        <v>12175</v>
      </c>
      <c r="T184">
        <v>3130</v>
      </c>
      <c r="U184">
        <v>269</v>
      </c>
      <c r="V184">
        <v>1285</v>
      </c>
      <c r="W184">
        <v>1278</v>
      </c>
      <c r="X184">
        <v>5115</v>
      </c>
      <c r="Y184">
        <v>5614</v>
      </c>
      <c r="Z184">
        <v>139</v>
      </c>
      <c r="AA184">
        <v>177</v>
      </c>
      <c r="AB184">
        <v>1814</v>
      </c>
      <c r="AC184">
        <v>16</v>
      </c>
      <c r="AD184">
        <v>1316</v>
      </c>
    </row>
    <row r="185" spans="1:30">
      <c r="A185" t="s">
        <v>11</v>
      </c>
      <c r="B185" t="s">
        <v>87</v>
      </c>
      <c r="C185" t="s">
        <v>87</v>
      </c>
      <c r="D185" s="1">
        <v>0.81127786636352539</v>
      </c>
      <c r="E185">
        <v>15454</v>
      </c>
      <c r="F185">
        <v>19049</v>
      </c>
      <c r="G185" s="1">
        <v>0.92307692766189575</v>
      </c>
      <c r="H185">
        <v>48</v>
      </c>
      <c r="I185">
        <v>52</v>
      </c>
      <c r="J185">
        <v>14973</v>
      </c>
      <c r="K185">
        <v>481</v>
      </c>
      <c r="L185">
        <v>3796</v>
      </c>
      <c r="M185">
        <v>11658</v>
      </c>
      <c r="N185">
        <v>7849</v>
      </c>
      <c r="O185">
        <v>7605</v>
      </c>
      <c r="P185">
        <v>3488</v>
      </c>
      <c r="Q185">
        <v>11485</v>
      </c>
      <c r="R185">
        <v>12589</v>
      </c>
      <c r="S185">
        <v>13770</v>
      </c>
      <c r="T185">
        <v>3238</v>
      </c>
      <c r="U185">
        <v>404</v>
      </c>
      <c r="V185">
        <v>1970</v>
      </c>
      <c r="W185">
        <v>1826</v>
      </c>
      <c r="X185">
        <v>5879</v>
      </c>
      <c r="Y185">
        <v>5779</v>
      </c>
      <c r="Z185">
        <v>246</v>
      </c>
      <c r="AA185">
        <v>235</v>
      </c>
      <c r="AB185">
        <v>2587</v>
      </c>
      <c r="AC185">
        <v>5</v>
      </c>
      <c r="AD185">
        <v>651</v>
      </c>
    </row>
    <row r="186" spans="1:30">
      <c r="A186" t="s">
        <v>19</v>
      </c>
      <c r="B186" t="s">
        <v>88</v>
      </c>
      <c r="C186" t="s">
        <v>279</v>
      </c>
      <c r="D186" s="1">
        <v>0.89795142412185669</v>
      </c>
      <c r="E186">
        <v>2644</v>
      </c>
      <c r="F186">
        <v>2944</v>
      </c>
      <c r="G186" s="1">
        <v>1</v>
      </c>
      <c r="H186">
        <v>13</v>
      </c>
      <c r="I186">
        <v>13</v>
      </c>
      <c r="J186">
        <v>2571</v>
      </c>
      <c r="K186">
        <v>73</v>
      </c>
      <c r="L186">
        <v>695</v>
      </c>
      <c r="M186">
        <v>1949</v>
      </c>
      <c r="N186">
        <v>1334</v>
      </c>
      <c r="O186">
        <v>1310</v>
      </c>
      <c r="P186">
        <v>626</v>
      </c>
      <c r="Q186">
        <v>1945</v>
      </c>
      <c r="R186">
        <v>2011</v>
      </c>
      <c r="S186">
        <v>2010</v>
      </c>
      <c r="T186">
        <v>619</v>
      </c>
      <c r="U186">
        <v>316</v>
      </c>
      <c r="V186">
        <v>356</v>
      </c>
      <c r="W186">
        <v>339</v>
      </c>
      <c r="X186">
        <v>978</v>
      </c>
      <c r="Y186">
        <v>971</v>
      </c>
      <c r="Z186">
        <v>37</v>
      </c>
      <c r="AA186">
        <v>36</v>
      </c>
      <c r="AB186">
        <v>492</v>
      </c>
      <c r="AC186">
        <v>6</v>
      </c>
      <c r="AD186">
        <v>127</v>
      </c>
    </row>
    <row r="187" spans="1:30">
      <c r="A187" t="s">
        <v>19</v>
      </c>
      <c r="B187" t="s">
        <v>88</v>
      </c>
      <c r="C187" t="s">
        <v>88</v>
      </c>
      <c r="D187" s="1">
        <v>0.88579052686691284</v>
      </c>
      <c r="E187">
        <v>19429</v>
      </c>
      <c r="F187">
        <v>21934</v>
      </c>
      <c r="G187" s="1">
        <v>1.0363636016845703</v>
      </c>
      <c r="H187">
        <v>57</v>
      </c>
      <c r="I187">
        <v>55</v>
      </c>
      <c r="J187">
        <v>18833</v>
      </c>
      <c r="K187">
        <v>596</v>
      </c>
      <c r="L187">
        <v>4552</v>
      </c>
      <c r="M187">
        <v>14877</v>
      </c>
      <c r="N187">
        <v>9951</v>
      </c>
      <c r="O187">
        <v>9478</v>
      </c>
      <c r="P187">
        <v>4195</v>
      </c>
      <c r="Q187">
        <v>14638</v>
      </c>
      <c r="R187">
        <v>15323</v>
      </c>
      <c r="S187">
        <v>15203</v>
      </c>
      <c r="T187">
        <v>4381</v>
      </c>
      <c r="U187">
        <v>1709</v>
      </c>
      <c r="V187">
        <v>2376</v>
      </c>
      <c r="W187">
        <v>2176</v>
      </c>
      <c r="X187">
        <v>7575</v>
      </c>
      <c r="Y187">
        <v>7302</v>
      </c>
      <c r="Z187">
        <v>293</v>
      </c>
      <c r="AA187">
        <v>303</v>
      </c>
      <c r="AB187">
        <v>2943</v>
      </c>
      <c r="AC187">
        <v>47</v>
      </c>
      <c r="AD187">
        <v>1438</v>
      </c>
    </row>
    <row r="188" spans="1:30">
      <c r="A188" t="s">
        <v>8</v>
      </c>
      <c r="B188" t="s">
        <v>89</v>
      </c>
      <c r="C188" t="s">
        <v>89</v>
      </c>
      <c r="D188" s="1">
        <v>0.90482091903686523</v>
      </c>
      <c r="E188">
        <v>38647</v>
      </c>
      <c r="F188">
        <v>42712</v>
      </c>
      <c r="G188" s="1">
        <v>1.1384615898132324</v>
      </c>
      <c r="H188">
        <v>74</v>
      </c>
      <c r="I188">
        <v>65</v>
      </c>
      <c r="J188">
        <v>34671</v>
      </c>
      <c r="K188">
        <v>3976</v>
      </c>
      <c r="L188">
        <v>8621</v>
      </c>
      <c r="M188">
        <v>30026</v>
      </c>
      <c r="N188">
        <v>18421</v>
      </c>
      <c r="O188">
        <v>20226</v>
      </c>
      <c r="P188">
        <v>6038</v>
      </c>
      <c r="Q188">
        <v>28633</v>
      </c>
      <c r="R188">
        <v>30064</v>
      </c>
      <c r="S188">
        <v>30444</v>
      </c>
      <c r="T188">
        <v>7692</v>
      </c>
      <c r="U188">
        <v>4037</v>
      </c>
      <c r="V188">
        <v>3558</v>
      </c>
      <c r="W188">
        <v>5063</v>
      </c>
      <c r="X188">
        <v>14863</v>
      </c>
      <c r="Y188">
        <v>15163</v>
      </c>
      <c r="Z188">
        <v>1911</v>
      </c>
      <c r="AA188">
        <v>2065</v>
      </c>
      <c r="AB188">
        <v>5290</v>
      </c>
      <c r="AC188">
        <v>47</v>
      </c>
      <c r="AD188">
        <v>2402</v>
      </c>
    </row>
    <row r="189" spans="1:30">
      <c r="A189" t="s">
        <v>20</v>
      </c>
      <c r="B189" t="s">
        <v>90</v>
      </c>
      <c r="C189" t="s">
        <v>280</v>
      </c>
      <c r="D189" s="1">
        <v>0.95347827672958374</v>
      </c>
      <c r="E189">
        <v>29774</v>
      </c>
      <c r="F189">
        <v>31227</v>
      </c>
      <c r="G189" s="1">
        <v>1</v>
      </c>
      <c r="H189">
        <v>67</v>
      </c>
      <c r="I189">
        <v>67</v>
      </c>
      <c r="J189">
        <v>27353</v>
      </c>
      <c r="K189">
        <v>2421</v>
      </c>
      <c r="L189">
        <v>10051</v>
      </c>
      <c r="M189">
        <v>19723</v>
      </c>
      <c r="N189">
        <v>15007</v>
      </c>
      <c r="O189">
        <v>14767</v>
      </c>
      <c r="P189">
        <v>8220</v>
      </c>
      <c r="Q189">
        <v>19133</v>
      </c>
      <c r="R189">
        <v>19610</v>
      </c>
      <c r="S189">
        <v>20414</v>
      </c>
      <c r="T189">
        <v>7467</v>
      </c>
      <c r="U189">
        <v>2832</v>
      </c>
      <c r="V189">
        <v>5165</v>
      </c>
      <c r="W189">
        <v>4886</v>
      </c>
      <c r="X189">
        <v>9842</v>
      </c>
      <c r="Y189">
        <v>9881</v>
      </c>
      <c r="Z189">
        <v>1178</v>
      </c>
      <c r="AA189">
        <v>1243</v>
      </c>
      <c r="AB189">
        <v>5046</v>
      </c>
      <c r="AC189">
        <v>67</v>
      </c>
      <c r="AD189">
        <v>2421</v>
      </c>
    </row>
    <row r="190" spans="1:30">
      <c r="A190" t="s">
        <v>20</v>
      </c>
      <c r="B190" t="s">
        <v>90</v>
      </c>
      <c r="C190" t="s">
        <v>281</v>
      </c>
      <c r="D190" s="1">
        <v>0.95753723382949829</v>
      </c>
      <c r="E190">
        <v>17617</v>
      </c>
      <c r="F190">
        <v>18398</v>
      </c>
      <c r="G190" s="1">
        <v>1</v>
      </c>
      <c r="H190">
        <v>53</v>
      </c>
      <c r="I190">
        <v>53</v>
      </c>
      <c r="J190">
        <v>15700</v>
      </c>
      <c r="K190">
        <v>1917</v>
      </c>
      <c r="L190">
        <v>5429</v>
      </c>
      <c r="M190">
        <v>12188</v>
      </c>
      <c r="N190">
        <v>9202</v>
      </c>
      <c r="O190">
        <v>8415</v>
      </c>
      <c r="P190">
        <v>4172</v>
      </c>
      <c r="Q190">
        <v>11528</v>
      </c>
      <c r="R190">
        <v>11795</v>
      </c>
      <c r="S190">
        <v>12289</v>
      </c>
      <c r="T190">
        <v>4138</v>
      </c>
      <c r="U190">
        <v>2500</v>
      </c>
      <c r="V190">
        <v>3037</v>
      </c>
      <c r="W190">
        <v>2392</v>
      </c>
      <c r="X190">
        <v>6165</v>
      </c>
      <c r="Y190">
        <v>6023</v>
      </c>
      <c r="Z190">
        <v>1173</v>
      </c>
      <c r="AA190">
        <v>744</v>
      </c>
      <c r="AB190">
        <v>3938</v>
      </c>
      <c r="AC190">
        <v>4</v>
      </c>
      <c r="AD190">
        <v>200</v>
      </c>
    </row>
    <row r="191" spans="1:30">
      <c r="A191" t="s">
        <v>20</v>
      </c>
      <c r="B191" t="s">
        <v>91</v>
      </c>
      <c r="C191" t="s">
        <v>282</v>
      </c>
      <c r="D191" s="1">
        <v>0.93548953533172607</v>
      </c>
      <c r="E191">
        <v>24708</v>
      </c>
      <c r="F191">
        <v>26412</v>
      </c>
      <c r="G191" s="1">
        <v>1.0597014427185059</v>
      </c>
      <c r="H191">
        <v>71</v>
      </c>
      <c r="I191">
        <v>67</v>
      </c>
      <c r="J191">
        <v>22720</v>
      </c>
      <c r="K191">
        <v>1988</v>
      </c>
      <c r="L191">
        <v>5944</v>
      </c>
      <c r="M191">
        <v>18764</v>
      </c>
      <c r="N191">
        <v>12545</v>
      </c>
      <c r="O191">
        <v>12163</v>
      </c>
      <c r="P191">
        <v>4393</v>
      </c>
      <c r="Q191">
        <v>18327</v>
      </c>
      <c r="R191">
        <v>19335</v>
      </c>
      <c r="S191">
        <v>19070</v>
      </c>
      <c r="T191">
        <v>4512</v>
      </c>
      <c r="U191">
        <v>3560</v>
      </c>
      <c r="V191">
        <v>3035</v>
      </c>
      <c r="W191">
        <v>2909</v>
      </c>
      <c r="X191">
        <v>9510</v>
      </c>
      <c r="Y191">
        <v>9254</v>
      </c>
      <c r="Z191">
        <v>1022</v>
      </c>
      <c r="AA191">
        <v>966</v>
      </c>
      <c r="AB191">
        <v>4512</v>
      </c>
      <c r="AC191">
        <v>0</v>
      </c>
      <c r="AD191">
        <v>0</v>
      </c>
    </row>
    <row r="192" spans="1:30">
      <c r="A192" t="s">
        <v>20</v>
      </c>
      <c r="B192" t="s">
        <v>91</v>
      </c>
      <c r="C192" t="s">
        <v>283</v>
      </c>
      <c r="D192" s="1">
        <v>0.93333977460861206</v>
      </c>
      <c r="E192">
        <v>21257</v>
      </c>
      <c r="F192">
        <v>22775</v>
      </c>
      <c r="G192" s="1">
        <v>1.0526316165924072</v>
      </c>
      <c r="H192">
        <v>60</v>
      </c>
      <c r="I192">
        <v>57</v>
      </c>
      <c r="J192">
        <v>19355</v>
      </c>
      <c r="K192">
        <v>1902</v>
      </c>
      <c r="L192">
        <v>5913</v>
      </c>
      <c r="M192">
        <v>15344</v>
      </c>
      <c r="N192">
        <v>10872</v>
      </c>
      <c r="O192">
        <v>10385</v>
      </c>
      <c r="P192">
        <v>4443</v>
      </c>
      <c r="Q192">
        <v>14912</v>
      </c>
      <c r="R192">
        <v>15154</v>
      </c>
      <c r="S192">
        <v>15890</v>
      </c>
      <c r="T192">
        <v>4445</v>
      </c>
      <c r="U192">
        <v>3247</v>
      </c>
      <c r="V192">
        <v>3094</v>
      </c>
      <c r="W192">
        <v>2819</v>
      </c>
      <c r="X192">
        <v>7778</v>
      </c>
      <c r="Y192">
        <v>7566</v>
      </c>
      <c r="Z192">
        <v>1035</v>
      </c>
      <c r="AA192">
        <v>867</v>
      </c>
      <c r="AB192">
        <v>3755</v>
      </c>
      <c r="AC192">
        <v>16</v>
      </c>
      <c r="AD192">
        <v>690</v>
      </c>
    </row>
    <row r="193" spans="1:30">
      <c r="A193" t="s">
        <v>20</v>
      </c>
      <c r="B193" t="s">
        <v>91</v>
      </c>
      <c r="C193" t="s">
        <v>284</v>
      </c>
      <c r="D193" s="1">
        <v>0.90087890625</v>
      </c>
      <c r="E193">
        <v>18081</v>
      </c>
      <c r="F193">
        <v>20070</v>
      </c>
      <c r="G193" s="1">
        <v>1</v>
      </c>
      <c r="H193">
        <v>64</v>
      </c>
      <c r="I193">
        <v>64</v>
      </c>
      <c r="J193">
        <v>17247</v>
      </c>
      <c r="K193">
        <v>834</v>
      </c>
      <c r="L193">
        <v>4861</v>
      </c>
      <c r="M193">
        <v>13220</v>
      </c>
      <c r="N193">
        <v>9136</v>
      </c>
      <c r="O193">
        <v>8945</v>
      </c>
      <c r="P193">
        <v>4285</v>
      </c>
      <c r="Q193">
        <v>12962</v>
      </c>
      <c r="R193">
        <v>13588</v>
      </c>
      <c r="S193">
        <v>14130</v>
      </c>
      <c r="T193">
        <v>3790</v>
      </c>
      <c r="U193">
        <v>2475</v>
      </c>
      <c r="V193">
        <v>2548</v>
      </c>
      <c r="W193">
        <v>2313</v>
      </c>
      <c r="X193">
        <v>6588</v>
      </c>
      <c r="Y193">
        <v>6632</v>
      </c>
      <c r="Z193">
        <v>419</v>
      </c>
      <c r="AA193">
        <v>415</v>
      </c>
      <c r="AB193">
        <v>3770</v>
      </c>
      <c r="AC193">
        <v>1</v>
      </c>
      <c r="AD193">
        <v>20</v>
      </c>
    </row>
    <row r="194" spans="1:30">
      <c r="A194" t="s">
        <v>14</v>
      </c>
      <c r="B194" t="s">
        <v>92</v>
      </c>
      <c r="C194" t="s">
        <v>285</v>
      </c>
      <c r="D194" s="1">
        <v>0.77118402719497681</v>
      </c>
      <c r="E194">
        <v>18368</v>
      </c>
      <c r="F194">
        <v>23818</v>
      </c>
      <c r="G194" s="1">
        <v>0.98275864124298096</v>
      </c>
      <c r="H194">
        <v>57</v>
      </c>
      <c r="I194">
        <v>58</v>
      </c>
      <c r="J194">
        <v>17485</v>
      </c>
      <c r="K194">
        <v>883</v>
      </c>
      <c r="L194">
        <v>4803</v>
      </c>
      <c r="M194">
        <v>13565</v>
      </c>
      <c r="N194">
        <v>9567</v>
      </c>
      <c r="O194">
        <v>8801</v>
      </c>
      <c r="P194">
        <v>4400</v>
      </c>
      <c r="Q194">
        <v>13085</v>
      </c>
      <c r="R194">
        <v>14028</v>
      </c>
      <c r="S194">
        <v>16135</v>
      </c>
      <c r="T194">
        <v>5131</v>
      </c>
      <c r="U194">
        <v>1143</v>
      </c>
      <c r="V194">
        <v>2464</v>
      </c>
      <c r="W194">
        <v>2339</v>
      </c>
      <c r="X194">
        <v>7103</v>
      </c>
      <c r="Y194">
        <v>6462</v>
      </c>
      <c r="Z194">
        <v>466</v>
      </c>
      <c r="AA194">
        <v>417</v>
      </c>
      <c r="AB194">
        <v>5131</v>
      </c>
      <c r="AC194">
        <v>0</v>
      </c>
      <c r="AD194">
        <v>0</v>
      </c>
    </row>
    <row r="195" spans="1:30">
      <c r="A195" t="s">
        <v>14</v>
      </c>
      <c r="B195" t="s">
        <v>92</v>
      </c>
      <c r="C195" t="s">
        <v>92</v>
      </c>
      <c r="D195" s="1">
        <v>0.76561009883880615</v>
      </c>
      <c r="E195">
        <v>14753</v>
      </c>
      <c r="F195">
        <v>19270</v>
      </c>
      <c r="G195" s="1">
        <v>1.0363636016845703</v>
      </c>
      <c r="H195">
        <v>57</v>
      </c>
      <c r="I195">
        <v>55</v>
      </c>
      <c r="J195">
        <v>13914</v>
      </c>
      <c r="K195">
        <v>839</v>
      </c>
      <c r="L195">
        <v>3828</v>
      </c>
      <c r="M195">
        <v>10925</v>
      </c>
      <c r="N195">
        <v>7547</v>
      </c>
      <c r="O195">
        <v>7206</v>
      </c>
      <c r="P195">
        <v>3394</v>
      </c>
      <c r="Q195">
        <v>10520</v>
      </c>
      <c r="R195">
        <v>11370</v>
      </c>
      <c r="S195">
        <v>13493</v>
      </c>
      <c r="T195">
        <v>3712</v>
      </c>
      <c r="U195">
        <v>842</v>
      </c>
      <c r="V195">
        <v>1947</v>
      </c>
      <c r="W195">
        <v>1881</v>
      </c>
      <c r="X195">
        <v>5600</v>
      </c>
      <c r="Y195">
        <v>5325</v>
      </c>
      <c r="Z195">
        <v>416</v>
      </c>
      <c r="AA195">
        <v>423</v>
      </c>
      <c r="AB195">
        <v>3634</v>
      </c>
      <c r="AC195">
        <v>215</v>
      </c>
      <c r="AD195">
        <v>78</v>
      </c>
    </row>
    <row r="196" spans="1:30">
      <c r="A196" t="s">
        <v>14</v>
      </c>
      <c r="B196" t="s">
        <v>92</v>
      </c>
      <c r="C196" t="s">
        <v>286</v>
      </c>
      <c r="D196" s="1">
        <v>0.79932838678359985</v>
      </c>
      <c r="E196">
        <v>14110</v>
      </c>
      <c r="F196">
        <v>17652</v>
      </c>
      <c r="G196" s="1">
        <v>0.79166668653488159</v>
      </c>
      <c r="H196">
        <v>38</v>
      </c>
      <c r="I196">
        <v>48</v>
      </c>
      <c r="J196">
        <v>11937</v>
      </c>
      <c r="K196">
        <v>2173</v>
      </c>
      <c r="L196">
        <v>4486</v>
      </c>
      <c r="M196">
        <v>9624</v>
      </c>
      <c r="N196">
        <v>7282</v>
      </c>
      <c r="O196">
        <v>6828</v>
      </c>
      <c r="P196">
        <v>3381</v>
      </c>
      <c r="Q196">
        <v>8556</v>
      </c>
      <c r="R196">
        <v>9430</v>
      </c>
      <c r="S196">
        <v>11747</v>
      </c>
      <c r="T196">
        <v>4014</v>
      </c>
      <c r="U196">
        <v>901</v>
      </c>
      <c r="V196">
        <v>2288</v>
      </c>
      <c r="W196">
        <v>2198</v>
      </c>
      <c r="X196">
        <v>4994</v>
      </c>
      <c r="Y196">
        <v>4630</v>
      </c>
      <c r="Z196">
        <v>1177</v>
      </c>
      <c r="AA196">
        <v>996</v>
      </c>
      <c r="AB196">
        <v>3940</v>
      </c>
      <c r="AC196">
        <v>1</v>
      </c>
      <c r="AD196">
        <v>74</v>
      </c>
    </row>
    <row r="197" spans="1:30">
      <c r="A197" t="s">
        <v>14</v>
      </c>
      <c r="B197" t="s">
        <v>92</v>
      </c>
      <c r="C197" t="s">
        <v>287</v>
      </c>
      <c r="D197" s="1">
        <v>0.70787876844406128</v>
      </c>
      <c r="E197">
        <v>11358</v>
      </c>
      <c r="F197">
        <v>16045</v>
      </c>
      <c r="G197" s="1">
        <v>1.0303030014038086</v>
      </c>
      <c r="H197">
        <v>34</v>
      </c>
      <c r="I197">
        <v>33</v>
      </c>
      <c r="J197">
        <v>10367</v>
      </c>
      <c r="K197">
        <v>991</v>
      </c>
      <c r="L197">
        <v>3343</v>
      </c>
      <c r="M197">
        <v>8015</v>
      </c>
      <c r="N197">
        <v>5824</v>
      </c>
      <c r="O197">
        <v>5534</v>
      </c>
      <c r="P197">
        <v>2909</v>
      </c>
      <c r="Q197">
        <v>7458</v>
      </c>
      <c r="R197">
        <v>8502</v>
      </c>
      <c r="S197">
        <v>10484</v>
      </c>
      <c r="T197">
        <v>3842</v>
      </c>
      <c r="U197">
        <v>836</v>
      </c>
      <c r="V197">
        <v>1641</v>
      </c>
      <c r="W197">
        <v>1702</v>
      </c>
      <c r="X197">
        <v>4183</v>
      </c>
      <c r="Y197">
        <v>3832</v>
      </c>
      <c r="Z197">
        <v>469</v>
      </c>
      <c r="AA197">
        <v>522</v>
      </c>
      <c r="AB197">
        <v>2832</v>
      </c>
      <c r="AC197">
        <v>11</v>
      </c>
      <c r="AD197">
        <v>1010</v>
      </c>
    </row>
    <row r="198" spans="1:30">
      <c r="A198" t="s">
        <v>14</v>
      </c>
      <c r="B198" t="s">
        <v>92</v>
      </c>
      <c r="C198" t="s">
        <v>288</v>
      </c>
      <c r="D198" s="1">
        <v>0.73272103071212769</v>
      </c>
      <c r="E198">
        <v>9682</v>
      </c>
      <c r="F198">
        <v>13214</v>
      </c>
      <c r="G198" s="1">
        <v>0.89189189672470093</v>
      </c>
      <c r="H198">
        <v>33</v>
      </c>
      <c r="I198">
        <v>37</v>
      </c>
      <c r="J198">
        <v>9315</v>
      </c>
      <c r="K198">
        <v>367</v>
      </c>
      <c r="L198">
        <v>2717</v>
      </c>
      <c r="M198">
        <v>6965</v>
      </c>
      <c r="N198">
        <v>5013</v>
      </c>
      <c r="O198">
        <v>4669</v>
      </c>
      <c r="P198">
        <v>2471</v>
      </c>
      <c r="Q198">
        <v>6844</v>
      </c>
      <c r="R198">
        <v>7234</v>
      </c>
      <c r="S198">
        <v>11690</v>
      </c>
      <c r="T198">
        <v>108</v>
      </c>
      <c r="U198">
        <v>580</v>
      </c>
      <c r="V198">
        <v>1368</v>
      </c>
      <c r="W198">
        <v>1349</v>
      </c>
      <c r="X198">
        <v>3645</v>
      </c>
      <c r="Y198">
        <v>3320</v>
      </c>
      <c r="Z198">
        <v>179</v>
      </c>
      <c r="AA198">
        <v>188</v>
      </c>
      <c r="AB198">
        <v>0</v>
      </c>
      <c r="AC198">
        <v>3</v>
      </c>
      <c r="AD198">
        <v>108</v>
      </c>
    </row>
    <row r="199" spans="1:30">
      <c r="A199" t="s">
        <v>14</v>
      </c>
      <c r="B199" t="s">
        <v>92</v>
      </c>
      <c r="C199" t="s">
        <v>289</v>
      </c>
      <c r="D199" s="1">
        <v>0.63791739940643311</v>
      </c>
      <c r="E199">
        <v>9546</v>
      </c>
      <c r="F199">
        <v>14964</v>
      </c>
      <c r="G199" s="1">
        <v>0.94285714626312256</v>
      </c>
      <c r="H199">
        <v>33</v>
      </c>
      <c r="I199">
        <v>35</v>
      </c>
      <c r="J199">
        <v>8684</v>
      </c>
      <c r="K199">
        <v>862</v>
      </c>
      <c r="L199">
        <v>2943</v>
      </c>
      <c r="M199">
        <v>6603</v>
      </c>
      <c r="N199">
        <v>4883</v>
      </c>
      <c r="O199">
        <v>4663</v>
      </c>
      <c r="P199">
        <v>2515</v>
      </c>
      <c r="Q199">
        <v>6169</v>
      </c>
      <c r="R199">
        <v>7306</v>
      </c>
      <c r="S199">
        <v>10594</v>
      </c>
      <c r="T199">
        <v>2767</v>
      </c>
      <c r="U199">
        <v>999</v>
      </c>
      <c r="V199">
        <v>1470</v>
      </c>
      <c r="W199">
        <v>1473</v>
      </c>
      <c r="X199">
        <v>3413</v>
      </c>
      <c r="Y199">
        <v>3190</v>
      </c>
      <c r="Z199">
        <v>449</v>
      </c>
      <c r="AA199">
        <v>413</v>
      </c>
      <c r="AB199">
        <v>2767</v>
      </c>
      <c r="AC199">
        <v>0</v>
      </c>
      <c r="AD199">
        <v>0</v>
      </c>
    </row>
    <row r="200" spans="1:30">
      <c r="A200" t="s">
        <v>16</v>
      </c>
      <c r="B200" t="s">
        <v>93</v>
      </c>
      <c r="C200" t="s">
        <v>290</v>
      </c>
      <c r="D200" s="1">
        <v>0.89926230907440186</v>
      </c>
      <c r="E200">
        <v>26956</v>
      </c>
      <c r="F200">
        <v>29976</v>
      </c>
      <c r="G200" s="1">
        <v>1.1265822649002075</v>
      </c>
      <c r="H200">
        <v>89</v>
      </c>
      <c r="I200">
        <v>79</v>
      </c>
      <c r="J200">
        <v>24949</v>
      </c>
      <c r="K200">
        <v>2007</v>
      </c>
      <c r="L200">
        <v>7135</v>
      </c>
      <c r="M200">
        <v>19821</v>
      </c>
      <c r="N200">
        <v>13594</v>
      </c>
      <c r="O200">
        <v>13362</v>
      </c>
      <c r="P200">
        <v>5863</v>
      </c>
      <c r="Q200">
        <v>19086</v>
      </c>
      <c r="R200">
        <v>20524</v>
      </c>
      <c r="S200">
        <v>20556</v>
      </c>
      <c r="T200">
        <v>6208</v>
      </c>
      <c r="U200">
        <v>3235</v>
      </c>
      <c r="V200">
        <v>3637</v>
      </c>
      <c r="W200">
        <v>3498</v>
      </c>
      <c r="X200">
        <v>9957</v>
      </c>
      <c r="Y200">
        <v>9864</v>
      </c>
      <c r="Z200">
        <v>963</v>
      </c>
      <c r="AA200">
        <v>1044</v>
      </c>
      <c r="AB200">
        <v>5555</v>
      </c>
      <c r="AC200">
        <v>14</v>
      </c>
      <c r="AD200">
        <v>653</v>
      </c>
    </row>
    <row r="201" spans="1:30">
      <c r="A201" t="s">
        <v>16</v>
      </c>
      <c r="B201" t="s">
        <v>93</v>
      </c>
      <c r="C201" t="s">
        <v>291</v>
      </c>
      <c r="D201" s="1">
        <v>0.76076406240463257</v>
      </c>
      <c r="E201">
        <v>20123</v>
      </c>
      <c r="F201">
        <v>26451</v>
      </c>
      <c r="G201" s="1">
        <v>0.97777777910232544</v>
      </c>
      <c r="H201">
        <v>88</v>
      </c>
      <c r="I201">
        <v>90</v>
      </c>
      <c r="J201">
        <v>18483</v>
      </c>
      <c r="K201">
        <v>1640</v>
      </c>
      <c r="L201">
        <v>5534</v>
      </c>
      <c r="M201">
        <v>14589</v>
      </c>
      <c r="N201">
        <v>10437</v>
      </c>
      <c r="O201">
        <v>9686</v>
      </c>
      <c r="P201">
        <v>4508</v>
      </c>
      <c r="Q201">
        <v>13975</v>
      </c>
      <c r="R201">
        <v>15731</v>
      </c>
      <c r="S201">
        <v>18892</v>
      </c>
      <c r="T201">
        <v>4725</v>
      </c>
      <c r="U201">
        <v>3161</v>
      </c>
      <c r="V201">
        <v>2813</v>
      </c>
      <c r="W201">
        <v>2721</v>
      </c>
      <c r="X201">
        <v>7624</v>
      </c>
      <c r="Y201">
        <v>6965</v>
      </c>
      <c r="Z201">
        <v>794</v>
      </c>
      <c r="AA201">
        <v>846</v>
      </c>
      <c r="AB201">
        <v>4632</v>
      </c>
      <c r="AC201">
        <v>0</v>
      </c>
      <c r="AD201">
        <v>93</v>
      </c>
    </row>
    <row r="202" spans="1:30">
      <c r="A202" t="s">
        <v>16</v>
      </c>
      <c r="B202" t="s">
        <v>93</v>
      </c>
      <c r="C202" t="s">
        <v>292</v>
      </c>
      <c r="D202" s="1">
        <v>0.82529032230377197</v>
      </c>
      <c r="E202">
        <v>11506</v>
      </c>
      <c r="F202">
        <v>13942</v>
      </c>
      <c r="G202" s="1">
        <v>1</v>
      </c>
      <c r="H202">
        <v>40</v>
      </c>
      <c r="I202">
        <v>40</v>
      </c>
      <c r="J202">
        <v>10502</v>
      </c>
      <c r="K202">
        <v>1004</v>
      </c>
      <c r="L202">
        <v>3193</v>
      </c>
      <c r="M202">
        <v>8313</v>
      </c>
      <c r="N202">
        <v>5876</v>
      </c>
      <c r="O202">
        <v>5630</v>
      </c>
      <c r="P202">
        <v>2535</v>
      </c>
      <c r="Q202">
        <v>7967</v>
      </c>
      <c r="R202">
        <v>8409</v>
      </c>
      <c r="S202">
        <v>9780</v>
      </c>
      <c r="T202">
        <v>2668</v>
      </c>
      <c r="U202">
        <v>1181</v>
      </c>
      <c r="V202">
        <v>1706</v>
      </c>
      <c r="W202">
        <v>1487</v>
      </c>
      <c r="X202">
        <v>4170</v>
      </c>
      <c r="Y202">
        <v>4143</v>
      </c>
      <c r="Z202">
        <v>512</v>
      </c>
      <c r="AA202">
        <v>492</v>
      </c>
      <c r="AB202">
        <v>2556</v>
      </c>
      <c r="AC202">
        <v>3</v>
      </c>
      <c r="AD202">
        <v>112</v>
      </c>
    </row>
    <row r="203" spans="1:30">
      <c r="A203" t="s">
        <v>13</v>
      </c>
      <c r="B203" t="s">
        <v>94</v>
      </c>
      <c r="C203" t="s">
        <v>293</v>
      </c>
      <c r="D203" s="1">
        <v>0.90543538331985474</v>
      </c>
      <c r="E203">
        <v>13677</v>
      </c>
      <c r="F203">
        <v>15105</v>
      </c>
      <c r="G203" s="1">
        <v>1.0909091234207153</v>
      </c>
      <c r="H203">
        <v>36</v>
      </c>
      <c r="I203">
        <v>33</v>
      </c>
      <c r="J203">
        <v>12354</v>
      </c>
      <c r="K203">
        <v>1323</v>
      </c>
      <c r="L203">
        <v>4670</v>
      </c>
      <c r="M203">
        <v>9007</v>
      </c>
      <c r="N203">
        <v>6933</v>
      </c>
      <c r="O203">
        <v>6744</v>
      </c>
      <c r="P203">
        <v>3625</v>
      </c>
      <c r="Q203">
        <v>8729</v>
      </c>
      <c r="R203">
        <v>9200</v>
      </c>
      <c r="S203">
        <v>9724</v>
      </c>
      <c r="T203">
        <v>3763</v>
      </c>
      <c r="U203">
        <v>2628</v>
      </c>
      <c r="V203">
        <v>2402</v>
      </c>
      <c r="W203">
        <v>2268</v>
      </c>
      <c r="X203">
        <v>4531</v>
      </c>
      <c r="Y203">
        <v>4476</v>
      </c>
      <c r="Z203">
        <v>669</v>
      </c>
      <c r="AA203">
        <v>654</v>
      </c>
      <c r="AB203">
        <v>3595</v>
      </c>
      <c r="AC203">
        <v>3</v>
      </c>
      <c r="AD203">
        <v>168</v>
      </c>
    </row>
    <row r="204" spans="1:30">
      <c r="A204" t="s">
        <v>13</v>
      </c>
      <c r="B204" t="s">
        <v>94</v>
      </c>
      <c r="C204" t="s">
        <v>94</v>
      </c>
      <c r="D204" s="1">
        <v>0.91158843040466309</v>
      </c>
      <c r="E204">
        <v>15476</v>
      </c>
      <c r="F204">
        <v>16977</v>
      </c>
      <c r="G204" s="1">
        <v>0.97872340679168701</v>
      </c>
      <c r="H204">
        <v>46</v>
      </c>
      <c r="I204">
        <v>47</v>
      </c>
      <c r="J204">
        <v>13940</v>
      </c>
      <c r="K204">
        <v>1536</v>
      </c>
      <c r="L204">
        <v>4900</v>
      </c>
      <c r="M204">
        <v>10576</v>
      </c>
      <c r="N204">
        <v>7812</v>
      </c>
      <c r="O204">
        <v>7664</v>
      </c>
      <c r="P204">
        <v>3980</v>
      </c>
      <c r="Q204">
        <v>9960</v>
      </c>
      <c r="R204">
        <v>10235</v>
      </c>
      <c r="S204">
        <v>11319</v>
      </c>
      <c r="T204">
        <v>3839</v>
      </c>
      <c r="U204">
        <v>2281</v>
      </c>
      <c r="V204">
        <v>2520</v>
      </c>
      <c r="W204">
        <v>2380</v>
      </c>
      <c r="X204">
        <v>5292</v>
      </c>
      <c r="Y204">
        <v>5284</v>
      </c>
      <c r="Z204">
        <v>803</v>
      </c>
      <c r="AA204">
        <v>733</v>
      </c>
      <c r="AB204">
        <v>3769</v>
      </c>
      <c r="AC204">
        <v>1</v>
      </c>
      <c r="AD204">
        <v>70</v>
      </c>
    </row>
    <row r="205" spans="1:30">
      <c r="A205" t="s">
        <v>13</v>
      </c>
      <c r="B205" t="s">
        <v>94</v>
      </c>
      <c r="C205" t="s">
        <v>294</v>
      </c>
      <c r="D205" s="1">
        <v>0.81561940908432007</v>
      </c>
      <c r="E205">
        <v>8733</v>
      </c>
      <c r="F205">
        <v>10707</v>
      </c>
      <c r="G205" s="1">
        <v>1</v>
      </c>
      <c r="H205">
        <v>24</v>
      </c>
      <c r="I205">
        <v>24</v>
      </c>
      <c r="J205">
        <v>8011</v>
      </c>
      <c r="K205">
        <v>722</v>
      </c>
      <c r="L205">
        <v>2815</v>
      </c>
      <c r="M205">
        <v>5918</v>
      </c>
      <c r="N205">
        <v>4472</v>
      </c>
      <c r="O205">
        <v>4261</v>
      </c>
      <c r="P205">
        <v>2328</v>
      </c>
      <c r="Q205">
        <v>5683</v>
      </c>
      <c r="R205">
        <v>5856</v>
      </c>
      <c r="S205">
        <v>6961</v>
      </c>
      <c r="T205">
        <v>2599</v>
      </c>
      <c r="U205">
        <v>1375</v>
      </c>
      <c r="V205">
        <v>1487</v>
      </c>
      <c r="W205">
        <v>1328</v>
      </c>
      <c r="X205">
        <v>2985</v>
      </c>
      <c r="Y205">
        <v>2933</v>
      </c>
      <c r="Z205">
        <v>350</v>
      </c>
      <c r="AA205">
        <v>372</v>
      </c>
      <c r="AB205">
        <v>2569</v>
      </c>
      <c r="AC205">
        <v>204</v>
      </c>
      <c r="AD205">
        <v>30</v>
      </c>
    </row>
    <row r="206" spans="1:30">
      <c r="A206" t="s">
        <v>13</v>
      </c>
      <c r="B206" t="s">
        <v>94</v>
      </c>
      <c r="C206" t="s">
        <v>295</v>
      </c>
      <c r="D206" s="1">
        <v>0.96441841125488281</v>
      </c>
      <c r="E206">
        <v>17439</v>
      </c>
      <c r="F206">
        <v>18082</v>
      </c>
      <c r="G206" s="1">
        <v>1.0952380895614624</v>
      </c>
      <c r="H206">
        <v>46</v>
      </c>
      <c r="I206">
        <v>42</v>
      </c>
      <c r="J206">
        <v>15314</v>
      </c>
      <c r="K206">
        <v>2125</v>
      </c>
      <c r="L206">
        <v>5861</v>
      </c>
      <c r="M206">
        <v>11578</v>
      </c>
      <c r="N206">
        <v>8695</v>
      </c>
      <c r="O206">
        <v>8744</v>
      </c>
      <c r="P206">
        <v>4646</v>
      </c>
      <c r="Q206">
        <v>10668</v>
      </c>
      <c r="R206">
        <v>11080</v>
      </c>
      <c r="S206">
        <v>11897</v>
      </c>
      <c r="T206">
        <v>4248</v>
      </c>
      <c r="U206">
        <v>3249</v>
      </c>
      <c r="V206">
        <v>2907</v>
      </c>
      <c r="W206">
        <v>2954</v>
      </c>
      <c r="X206">
        <v>5788</v>
      </c>
      <c r="Y206">
        <v>5790</v>
      </c>
      <c r="Z206">
        <v>1051</v>
      </c>
      <c r="AA206">
        <v>1074</v>
      </c>
      <c r="AB206">
        <v>4248</v>
      </c>
      <c r="AC206">
        <v>0</v>
      </c>
      <c r="AD206">
        <v>0</v>
      </c>
    </row>
    <row r="207" spans="1:30">
      <c r="A207" t="s">
        <v>6</v>
      </c>
      <c r="B207" t="s">
        <v>95</v>
      </c>
      <c r="C207" t="s">
        <v>296</v>
      </c>
      <c r="D207" s="1">
        <v>0.74315816164016724</v>
      </c>
      <c r="E207">
        <v>27850</v>
      </c>
      <c r="F207">
        <v>37475</v>
      </c>
      <c r="G207" s="1">
        <v>1</v>
      </c>
      <c r="H207">
        <v>91</v>
      </c>
      <c r="I207">
        <v>91</v>
      </c>
      <c r="J207">
        <v>23782</v>
      </c>
      <c r="K207">
        <v>4068</v>
      </c>
      <c r="L207">
        <v>8696</v>
      </c>
      <c r="M207">
        <v>19154</v>
      </c>
      <c r="N207">
        <v>13898</v>
      </c>
      <c r="O207">
        <v>13952</v>
      </c>
      <c r="P207">
        <v>6589</v>
      </c>
      <c r="Q207">
        <v>17193</v>
      </c>
      <c r="R207">
        <v>18071</v>
      </c>
      <c r="S207">
        <v>28020</v>
      </c>
      <c r="T207">
        <v>5440</v>
      </c>
      <c r="U207">
        <v>2945</v>
      </c>
      <c r="V207">
        <v>4327</v>
      </c>
      <c r="W207">
        <v>4369</v>
      </c>
      <c r="X207">
        <v>9571</v>
      </c>
      <c r="Y207">
        <v>9583</v>
      </c>
      <c r="Z207">
        <v>2037</v>
      </c>
      <c r="AA207">
        <v>2031</v>
      </c>
      <c r="AB207">
        <v>5440</v>
      </c>
      <c r="AC207">
        <v>0</v>
      </c>
      <c r="AD207">
        <v>0</v>
      </c>
    </row>
    <row r="208" spans="1:30">
      <c r="A208" t="s">
        <v>6</v>
      </c>
      <c r="B208" t="s">
        <v>95</v>
      </c>
      <c r="C208" t="s">
        <v>297</v>
      </c>
      <c r="D208" s="1">
        <v>0.87920564413070679</v>
      </c>
      <c r="E208">
        <v>14040</v>
      </c>
      <c r="F208">
        <v>15969</v>
      </c>
      <c r="G208" s="1">
        <v>0.97435897588729858</v>
      </c>
      <c r="H208">
        <v>38</v>
      </c>
      <c r="I208">
        <v>39</v>
      </c>
      <c r="J208">
        <v>12503</v>
      </c>
      <c r="K208">
        <v>1537</v>
      </c>
      <c r="L208">
        <v>4453</v>
      </c>
      <c r="M208">
        <v>9587</v>
      </c>
      <c r="N208">
        <v>7018</v>
      </c>
      <c r="O208">
        <v>7022</v>
      </c>
      <c r="P208">
        <v>3436</v>
      </c>
      <c r="Q208">
        <v>9067</v>
      </c>
      <c r="R208">
        <v>9318</v>
      </c>
      <c r="S208">
        <v>10902</v>
      </c>
      <c r="T208">
        <v>3356</v>
      </c>
      <c r="U208">
        <v>1733</v>
      </c>
      <c r="V208">
        <v>2242</v>
      </c>
      <c r="W208">
        <v>2211</v>
      </c>
      <c r="X208">
        <v>4776</v>
      </c>
      <c r="Y208">
        <v>4811</v>
      </c>
      <c r="Z208">
        <v>738</v>
      </c>
      <c r="AA208">
        <v>799</v>
      </c>
      <c r="AB208">
        <v>3356</v>
      </c>
      <c r="AC208">
        <v>0</v>
      </c>
      <c r="AD208">
        <v>0</v>
      </c>
    </row>
    <row r="209" spans="1:30">
      <c r="A209" t="s">
        <v>6</v>
      </c>
      <c r="B209" t="s">
        <v>95</v>
      </c>
      <c r="C209" t="s">
        <v>298</v>
      </c>
      <c r="D209" s="1">
        <v>0.82283955812454224</v>
      </c>
      <c r="E209">
        <v>18568</v>
      </c>
      <c r="F209">
        <v>22566</v>
      </c>
      <c r="G209" s="1">
        <v>0.89583331346511841</v>
      </c>
      <c r="H209">
        <v>43</v>
      </c>
      <c r="I209">
        <v>48</v>
      </c>
      <c r="J209">
        <v>16584</v>
      </c>
      <c r="K209">
        <v>1984</v>
      </c>
      <c r="L209">
        <v>5529</v>
      </c>
      <c r="M209">
        <v>13039</v>
      </c>
      <c r="N209">
        <v>9295</v>
      </c>
      <c r="O209">
        <v>9273</v>
      </c>
      <c r="P209">
        <v>4208</v>
      </c>
      <c r="Q209">
        <v>12376</v>
      </c>
      <c r="R209">
        <v>12892</v>
      </c>
      <c r="S209">
        <v>16128</v>
      </c>
      <c r="T209">
        <v>4020</v>
      </c>
      <c r="U209">
        <v>1043</v>
      </c>
      <c r="V209">
        <v>2822</v>
      </c>
      <c r="W209">
        <v>2707</v>
      </c>
      <c r="X209">
        <v>6473</v>
      </c>
      <c r="Y209">
        <v>6566</v>
      </c>
      <c r="Z209">
        <v>1022</v>
      </c>
      <c r="AA209">
        <v>962</v>
      </c>
      <c r="AB209">
        <v>4020</v>
      </c>
      <c r="AC209">
        <v>0</v>
      </c>
      <c r="AD209">
        <v>0</v>
      </c>
    </row>
    <row r="210" spans="1:30">
      <c r="A210" t="s">
        <v>6</v>
      </c>
      <c r="B210" t="s">
        <v>96</v>
      </c>
      <c r="C210" t="s">
        <v>299</v>
      </c>
      <c r="D210" s="1">
        <v>0.83695381879806519</v>
      </c>
      <c r="E210">
        <v>16783</v>
      </c>
      <c r="F210">
        <v>20052</v>
      </c>
      <c r="G210" s="1">
        <v>0.98000001907348633</v>
      </c>
      <c r="H210">
        <v>49</v>
      </c>
      <c r="I210">
        <v>50</v>
      </c>
      <c r="J210">
        <v>14594</v>
      </c>
      <c r="K210">
        <v>2189</v>
      </c>
      <c r="L210">
        <v>4447</v>
      </c>
      <c r="M210">
        <v>12336</v>
      </c>
      <c r="N210">
        <v>8488</v>
      </c>
      <c r="O210">
        <v>8295</v>
      </c>
      <c r="P210">
        <v>3343</v>
      </c>
      <c r="Q210">
        <v>11251</v>
      </c>
      <c r="R210">
        <v>12097</v>
      </c>
      <c r="S210">
        <v>14149</v>
      </c>
      <c r="T210">
        <v>3755</v>
      </c>
      <c r="U210">
        <v>1990</v>
      </c>
      <c r="V210">
        <v>2281</v>
      </c>
      <c r="W210">
        <v>2166</v>
      </c>
      <c r="X210">
        <v>6207</v>
      </c>
      <c r="Y210">
        <v>6129</v>
      </c>
      <c r="Z210">
        <v>1138</v>
      </c>
      <c r="AA210">
        <v>1051</v>
      </c>
      <c r="AB210">
        <v>3165</v>
      </c>
      <c r="AC210">
        <v>5</v>
      </c>
      <c r="AD210">
        <v>590</v>
      </c>
    </row>
    <row r="211" spans="1:30">
      <c r="A211" t="s">
        <v>6</v>
      </c>
      <c r="B211" t="s">
        <v>96</v>
      </c>
      <c r="C211" t="s">
        <v>6</v>
      </c>
      <c r="D211" s="1">
        <v>0.88518410921096802</v>
      </c>
      <c r="E211">
        <v>37839</v>
      </c>
      <c r="F211">
        <v>42747</v>
      </c>
      <c r="G211" s="1">
        <v>0.95161288976669312</v>
      </c>
      <c r="H211">
        <v>118</v>
      </c>
      <c r="I211">
        <v>124</v>
      </c>
      <c r="J211">
        <v>32726</v>
      </c>
      <c r="K211">
        <v>5113</v>
      </c>
      <c r="L211">
        <v>10709</v>
      </c>
      <c r="M211">
        <v>27130</v>
      </c>
      <c r="N211">
        <v>18920</v>
      </c>
      <c r="O211">
        <v>18919</v>
      </c>
      <c r="P211">
        <v>7462</v>
      </c>
      <c r="Q211">
        <v>25264</v>
      </c>
      <c r="R211">
        <v>26755</v>
      </c>
      <c r="S211">
        <v>30961</v>
      </c>
      <c r="T211">
        <v>7206</v>
      </c>
      <c r="U211">
        <v>4560</v>
      </c>
      <c r="V211">
        <v>5394</v>
      </c>
      <c r="W211">
        <v>5315</v>
      </c>
      <c r="X211">
        <v>13526</v>
      </c>
      <c r="Y211">
        <v>13604</v>
      </c>
      <c r="Z211">
        <v>2558</v>
      </c>
      <c r="AA211">
        <v>2555</v>
      </c>
      <c r="AB211">
        <v>7206</v>
      </c>
      <c r="AC211">
        <v>0</v>
      </c>
      <c r="AD211">
        <v>0</v>
      </c>
    </row>
    <row r="212" spans="1:30">
      <c r="A212" t="s">
        <v>16</v>
      </c>
      <c r="B212" t="s">
        <v>97</v>
      </c>
      <c r="C212" t="s">
        <v>300</v>
      </c>
      <c r="D212" s="1">
        <v>0.85742872953414917</v>
      </c>
      <c r="E212">
        <v>22193</v>
      </c>
      <c r="F212">
        <v>25883</v>
      </c>
      <c r="G212" s="1">
        <v>1.0344827175140381</v>
      </c>
      <c r="H212">
        <v>60</v>
      </c>
      <c r="I212">
        <v>58</v>
      </c>
      <c r="J212">
        <v>20441</v>
      </c>
      <c r="K212">
        <v>1752</v>
      </c>
      <c r="L212">
        <v>6016</v>
      </c>
      <c r="M212">
        <v>16177</v>
      </c>
      <c r="N212">
        <v>11165</v>
      </c>
      <c r="O212">
        <v>11028</v>
      </c>
      <c r="P212">
        <v>4717</v>
      </c>
      <c r="Q212">
        <v>15724</v>
      </c>
      <c r="R212">
        <v>16553</v>
      </c>
      <c r="S212">
        <v>18313</v>
      </c>
      <c r="T212">
        <v>4797</v>
      </c>
      <c r="U212">
        <v>2108</v>
      </c>
      <c r="V212">
        <v>3075</v>
      </c>
      <c r="W212">
        <v>2941</v>
      </c>
      <c r="X212">
        <v>8090</v>
      </c>
      <c r="Y212">
        <v>8087</v>
      </c>
      <c r="Z212">
        <v>895</v>
      </c>
      <c r="AA212">
        <v>857</v>
      </c>
      <c r="AB212">
        <v>2663</v>
      </c>
      <c r="AC212">
        <v>48</v>
      </c>
      <c r="AD212">
        <v>2134</v>
      </c>
    </row>
    <row r="213" spans="1:30">
      <c r="A213" t="s">
        <v>16</v>
      </c>
      <c r="B213" t="s">
        <v>97</v>
      </c>
      <c r="C213" t="s">
        <v>97</v>
      </c>
      <c r="D213" s="1">
        <v>0.74575883150100708</v>
      </c>
      <c r="E213">
        <v>25567</v>
      </c>
      <c r="F213">
        <v>34283</v>
      </c>
      <c r="G213" s="1">
        <v>0.85507243871688843</v>
      </c>
      <c r="H213">
        <v>59</v>
      </c>
      <c r="I213">
        <v>69</v>
      </c>
      <c r="J213">
        <v>24156</v>
      </c>
      <c r="K213">
        <v>1411</v>
      </c>
      <c r="L213">
        <v>6363</v>
      </c>
      <c r="M213">
        <v>19204</v>
      </c>
      <c r="N213">
        <v>12851</v>
      </c>
      <c r="O213">
        <v>12716</v>
      </c>
      <c r="P213">
        <v>5408</v>
      </c>
      <c r="Q213">
        <v>18748</v>
      </c>
      <c r="R213">
        <v>20555</v>
      </c>
      <c r="S213">
        <v>25698</v>
      </c>
      <c r="T213">
        <v>4912</v>
      </c>
      <c r="U213">
        <v>1701</v>
      </c>
      <c r="V213">
        <v>3300</v>
      </c>
      <c r="W213">
        <v>3063</v>
      </c>
      <c r="X213">
        <v>9551</v>
      </c>
      <c r="Y213">
        <v>9653</v>
      </c>
      <c r="Z213">
        <v>675</v>
      </c>
      <c r="AA213">
        <v>736</v>
      </c>
      <c r="AB213">
        <v>2863</v>
      </c>
      <c r="AC213">
        <v>60</v>
      </c>
      <c r="AD213">
        <v>2049</v>
      </c>
    </row>
    <row r="214" spans="1:30">
      <c r="A214" t="s">
        <v>1</v>
      </c>
      <c r="B214" t="s">
        <v>98</v>
      </c>
      <c r="C214" t="s">
        <v>98</v>
      </c>
      <c r="D214" s="1">
        <v>0.67186427116394043</v>
      </c>
      <c r="E214">
        <v>17542</v>
      </c>
      <c r="F214">
        <v>26109</v>
      </c>
      <c r="G214" s="1">
        <v>1.0192307233810425</v>
      </c>
      <c r="H214">
        <v>53</v>
      </c>
      <c r="I214">
        <v>52</v>
      </c>
      <c r="J214">
        <v>16010</v>
      </c>
      <c r="K214">
        <v>1532</v>
      </c>
      <c r="L214">
        <v>5007</v>
      </c>
      <c r="M214">
        <v>12535</v>
      </c>
      <c r="N214">
        <v>9038</v>
      </c>
      <c r="O214">
        <v>8504</v>
      </c>
      <c r="P214">
        <v>4344</v>
      </c>
      <c r="Q214">
        <v>11666</v>
      </c>
      <c r="R214">
        <v>13816</v>
      </c>
      <c r="S214">
        <v>17351</v>
      </c>
      <c r="T214">
        <v>5961</v>
      </c>
      <c r="U214">
        <v>2106</v>
      </c>
      <c r="V214">
        <v>2556</v>
      </c>
      <c r="W214">
        <v>2451</v>
      </c>
      <c r="X214">
        <v>6482</v>
      </c>
      <c r="Y214">
        <v>6053</v>
      </c>
      <c r="Z214">
        <v>796</v>
      </c>
      <c r="AA214">
        <v>736</v>
      </c>
      <c r="AB214">
        <v>5961</v>
      </c>
      <c r="AC214">
        <v>0</v>
      </c>
      <c r="AD214">
        <v>0</v>
      </c>
    </row>
    <row r="215" spans="1:30">
      <c r="A215" t="s">
        <v>1</v>
      </c>
      <c r="B215" t="s">
        <v>98</v>
      </c>
      <c r="C215" t="s">
        <v>301</v>
      </c>
      <c r="D215" s="1">
        <v>0.60813397169113159</v>
      </c>
      <c r="E215">
        <v>9400</v>
      </c>
      <c r="F215">
        <v>15457</v>
      </c>
      <c r="G215" s="1">
        <v>1.0270270109176636</v>
      </c>
      <c r="H215">
        <v>38</v>
      </c>
      <c r="I215">
        <v>37</v>
      </c>
      <c r="J215">
        <v>8650</v>
      </c>
      <c r="K215">
        <v>750</v>
      </c>
      <c r="L215">
        <v>2763</v>
      </c>
      <c r="M215">
        <v>6637</v>
      </c>
      <c r="N215">
        <v>4748</v>
      </c>
      <c r="O215">
        <v>4652</v>
      </c>
      <c r="P215">
        <v>2444</v>
      </c>
      <c r="Q215">
        <v>6206</v>
      </c>
      <c r="R215">
        <v>7699</v>
      </c>
      <c r="S215">
        <v>10428</v>
      </c>
      <c r="T215">
        <v>3373</v>
      </c>
      <c r="U215">
        <v>1229</v>
      </c>
      <c r="V215">
        <v>1424</v>
      </c>
      <c r="W215">
        <v>1339</v>
      </c>
      <c r="X215">
        <v>3324</v>
      </c>
      <c r="Y215">
        <v>3313</v>
      </c>
      <c r="Z215">
        <v>377</v>
      </c>
      <c r="AA215">
        <v>373</v>
      </c>
      <c r="AB215">
        <v>3308</v>
      </c>
      <c r="AC215">
        <v>1</v>
      </c>
      <c r="AD215">
        <v>65</v>
      </c>
    </row>
    <row r="216" spans="1:30">
      <c r="A216" t="s">
        <v>1</v>
      </c>
      <c r="B216" t="s">
        <v>98</v>
      </c>
      <c r="C216" t="s">
        <v>302</v>
      </c>
      <c r="D216" s="1">
        <v>0.63380342721939087</v>
      </c>
      <c r="E216">
        <v>17574</v>
      </c>
      <c r="F216">
        <v>27728</v>
      </c>
      <c r="G216" s="1">
        <v>1.0188679695129395</v>
      </c>
      <c r="H216">
        <v>54</v>
      </c>
      <c r="I216">
        <v>53</v>
      </c>
      <c r="J216">
        <v>16594</v>
      </c>
      <c r="K216">
        <v>980</v>
      </c>
      <c r="L216">
        <v>4466</v>
      </c>
      <c r="M216">
        <v>13108</v>
      </c>
      <c r="N216">
        <v>8569</v>
      </c>
      <c r="O216">
        <v>9005</v>
      </c>
      <c r="P216">
        <v>4141</v>
      </c>
      <c r="Q216">
        <v>12453</v>
      </c>
      <c r="R216">
        <v>13899</v>
      </c>
      <c r="S216">
        <v>18345</v>
      </c>
      <c r="T216">
        <v>6412</v>
      </c>
      <c r="U216">
        <v>1899</v>
      </c>
      <c r="V216">
        <v>2228</v>
      </c>
      <c r="W216">
        <v>2238</v>
      </c>
      <c r="X216">
        <v>6341</v>
      </c>
      <c r="Y216">
        <v>6767</v>
      </c>
      <c r="Z216">
        <v>507</v>
      </c>
      <c r="AA216">
        <v>473</v>
      </c>
      <c r="AB216">
        <v>6066</v>
      </c>
      <c r="AC216">
        <v>4</v>
      </c>
      <c r="AD216">
        <v>346</v>
      </c>
    </row>
    <row r="217" spans="1:30">
      <c r="A217" t="s">
        <v>1</v>
      </c>
      <c r="B217" t="s">
        <v>98</v>
      </c>
      <c r="C217" t="s">
        <v>303</v>
      </c>
      <c r="D217" s="1">
        <v>0.59963196516036987</v>
      </c>
      <c r="E217">
        <v>6869</v>
      </c>
      <c r="F217">
        <v>11455</v>
      </c>
      <c r="G217" s="1">
        <v>0.96428573131561279</v>
      </c>
      <c r="H217">
        <v>27</v>
      </c>
      <c r="I217">
        <v>28</v>
      </c>
      <c r="J217">
        <v>6517</v>
      </c>
      <c r="K217">
        <v>352</v>
      </c>
      <c r="L217">
        <v>2028</v>
      </c>
      <c r="M217">
        <v>4841</v>
      </c>
      <c r="N217">
        <v>3549</v>
      </c>
      <c r="O217">
        <v>3320</v>
      </c>
      <c r="P217">
        <v>1813</v>
      </c>
      <c r="Q217">
        <v>4704</v>
      </c>
      <c r="R217">
        <v>5460</v>
      </c>
      <c r="S217">
        <v>7563</v>
      </c>
      <c r="T217">
        <v>2665</v>
      </c>
      <c r="U217">
        <v>1005</v>
      </c>
      <c r="V217">
        <v>1004</v>
      </c>
      <c r="W217">
        <v>1024</v>
      </c>
      <c r="X217">
        <v>2545</v>
      </c>
      <c r="Y217">
        <v>2296</v>
      </c>
      <c r="Z217">
        <v>175</v>
      </c>
      <c r="AA217">
        <v>177</v>
      </c>
      <c r="AB217">
        <v>2665</v>
      </c>
      <c r="AC217">
        <v>0</v>
      </c>
      <c r="AD217">
        <v>0</v>
      </c>
    </row>
    <row r="218" spans="1:30">
      <c r="A218" t="s">
        <v>1</v>
      </c>
      <c r="B218" t="s">
        <v>98</v>
      </c>
      <c r="C218" t="s">
        <v>304</v>
      </c>
      <c r="D218" s="1">
        <v>0.70009690523147583</v>
      </c>
      <c r="E218">
        <v>10115</v>
      </c>
      <c r="F218">
        <v>14448</v>
      </c>
      <c r="G218" s="1">
        <v>1.029411792755127</v>
      </c>
      <c r="H218">
        <v>35</v>
      </c>
      <c r="I218">
        <v>34</v>
      </c>
      <c r="J218">
        <v>8915</v>
      </c>
      <c r="K218">
        <v>1200</v>
      </c>
      <c r="L218">
        <v>2622</v>
      </c>
      <c r="M218">
        <v>7493</v>
      </c>
      <c r="N218">
        <v>5190</v>
      </c>
      <c r="O218">
        <v>4925</v>
      </c>
      <c r="P218">
        <v>2278</v>
      </c>
      <c r="Q218">
        <v>6637</v>
      </c>
      <c r="R218">
        <v>7843</v>
      </c>
      <c r="S218">
        <v>10886</v>
      </c>
      <c r="T218">
        <v>2014</v>
      </c>
      <c r="U218">
        <v>531</v>
      </c>
      <c r="V218">
        <v>1290</v>
      </c>
      <c r="W218">
        <v>1332</v>
      </c>
      <c r="X218">
        <v>3900</v>
      </c>
      <c r="Y218">
        <v>3593</v>
      </c>
      <c r="Z218">
        <v>623</v>
      </c>
      <c r="AA218">
        <v>577</v>
      </c>
      <c r="AB218">
        <v>1914</v>
      </c>
      <c r="AC218">
        <v>1</v>
      </c>
      <c r="AD218">
        <v>100</v>
      </c>
    </row>
    <row r="219" spans="1:30">
      <c r="A219" t="s">
        <v>2</v>
      </c>
      <c r="B219" t="s">
        <v>99</v>
      </c>
      <c r="C219" t="s">
        <v>99</v>
      </c>
      <c r="D219" s="1">
        <v>0.77464026212692261</v>
      </c>
      <c r="E219">
        <v>33196</v>
      </c>
      <c r="F219">
        <v>42853</v>
      </c>
      <c r="G219" s="1">
        <v>0.9821428656578064</v>
      </c>
      <c r="H219">
        <v>55</v>
      </c>
      <c r="I219">
        <v>56</v>
      </c>
      <c r="J219">
        <v>31759</v>
      </c>
      <c r="K219">
        <v>1437</v>
      </c>
      <c r="L219">
        <v>10434</v>
      </c>
      <c r="M219">
        <v>22762</v>
      </c>
      <c r="N219">
        <v>16503</v>
      </c>
      <c r="O219">
        <v>16693</v>
      </c>
      <c r="P219">
        <v>9843</v>
      </c>
      <c r="Q219">
        <v>21916</v>
      </c>
      <c r="R219">
        <v>23657</v>
      </c>
      <c r="S219">
        <v>28689</v>
      </c>
      <c r="T219">
        <v>9573</v>
      </c>
      <c r="U219">
        <v>2379</v>
      </c>
      <c r="V219">
        <v>5269</v>
      </c>
      <c r="W219">
        <v>5165</v>
      </c>
      <c r="X219">
        <v>11234</v>
      </c>
      <c r="Y219">
        <v>11528</v>
      </c>
      <c r="Z219">
        <v>695</v>
      </c>
      <c r="AA219">
        <v>742</v>
      </c>
      <c r="AB219">
        <v>5929</v>
      </c>
      <c r="AC219">
        <v>109</v>
      </c>
      <c r="AD219">
        <v>3644</v>
      </c>
    </row>
    <row r="220" spans="1:30">
      <c r="A220" t="s">
        <v>14</v>
      </c>
      <c r="B220" t="s">
        <v>100</v>
      </c>
      <c r="C220" t="s">
        <v>305</v>
      </c>
      <c r="D220" s="1">
        <v>0.78248155117034912</v>
      </c>
      <c r="E220">
        <v>37566</v>
      </c>
      <c r="F220">
        <v>48009</v>
      </c>
      <c r="G220" s="1">
        <v>0.98507463932037354</v>
      </c>
      <c r="H220">
        <v>132</v>
      </c>
      <c r="I220">
        <v>134</v>
      </c>
      <c r="J220">
        <v>34629</v>
      </c>
      <c r="K220">
        <v>2937</v>
      </c>
      <c r="L220">
        <v>10625</v>
      </c>
      <c r="M220">
        <v>26941</v>
      </c>
      <c r="N220">
        <v>18982</v>
      </c>
      <c r="O220">
        <v>18584</v>
      </c>
      <c r="P220">
        <v>8932</v>
      </c>
      <c r="Q220">
        <v>25697</v>
      </c>
      <c r="R220">
        <v>27499</v>
      </c>
      <c r="S220">
        <v>34651</v>
      </c>
      <c r="T220">
        <v>8214</v>
      </c>
      <c r="U220">
        <v>4815</v>
      </c>
      <c r="V220">
        <v>5402</v>
      </c>
      <c r="W220">
        <v>5223</v>
      </c>
      <c r="X220">
        <v>13580</v>
      </c>
      <c r="Y220">
        <v>13361</v>
      </c>
      <c r="Z220">
        <v>1446</v>
      </c>
      <c r="AA220">
        <v>1491</v>
      </c>
      <c r="AB220">
        <v>8089</v>
      </c>
      <c r="AC220">
        <v>5</v>
      </c>
      <c r="AD220">
        <v>125</v>
      </c>
    </row>
    <row r="221" spans="1:30">
      <c r="A221" t="s">
        <v>14</v>
      </c>
      <c r="B221" t="s">
        <v>100</v>
      </c>
      <c r="C221" t="s">
        <v>306</v>
      </c>
      <c r="D221" s="1">
        <v>0.62299060821533203</v>
      </c>
      <c r="E221">
        <v>23780</v>
      </c>
      <c r="F221">
        <v>38171</v>
      </c>
      <c r="G221" s="1">
        <v>0.81578946113586426</v>
      </c>
      <c r="H221">
        <v>93</v>
      </c>
      <c r="I221">
        <v>114</v>
      </c>
      <c r="J221">
        <v>22431</v>
      </c>
      <c r="K221">
        <v>1349</v>
      </c>
      <c r="L221">
        <v>6895</v>
      </c>
      <c r="M221">
        <v>16885</v>
      </c>
      <c r="N221">
        <v>12066</v>
      </c>
      <c r="O221">
        <v>11714</v>
      </c>
      <c r="P221">
        <v>6230</v>
      </c>
      <c r="Q221">
        <v>16201</v>
      </c>
      <c r="R221">
        <v>17392</v>
      </c>
      <c r="S221">
        <v>24510</v>
      </c>
      <c r="T221">
        <v>9571</v>
      </c>
      <c r="U221">
        <v>2018</v>
      </c>
      <c r="V221">
        <v>3564</v>
      </c>
      <c r="W221">
        <v>3331</v>
      </c>
      <c r="X221">
        <v>8502</v>
      </c>
      <c r="Y221">
        <v>8383</v>
      </c>
      <c r="Z221">
        <v>696</v>
      </c>
      <c r="AA221">
        <v>653</v>
      </c>
      <c r="AB221">
        <v>9571</v>
      </c>
      <c r="AC221">
        <v>0</v>
      </c>
      <c r="AD221">
        <v>0</v>
      </c>
    </row>
    <row r="222" spans="1:30">
      <c r="A222" t="s">
        <v>14</v>
      </c>
      <c r="B222" t="s">
        <v>101</v>
      </c>
      <c r="C222" t="s">
        <v>307</v>
      </c>
      <c r="D222" s="1">
        <v>0.81647908687591553</v>
      </c>
      <c r="E222">
        <v>63616</v>
      </c>
      <c r="F222">
        <v>77915</v>
      </c>
      <c r="G222" s="1">
        <v>0.93048125505447388</v>
      </c>
      <c r="H222">
        <v>174</v>
      </c>
      <c r="I222">
        <v>187</v>
      </c>
      <c r="J222">
        <v>56471</v>
      </c>
      <c r="K222">
        <v>7145</v>
      </c>
      <c r="L222">
        <v>17810</v>
      </c>
      <c r="M222">
        <v>45806</v>
      </c>
      <c r="N222">
        <v>32188</v>
      </c>
      <c r="O222">
        <v>31428</v>
      </c>
      <c r="P222">
        <v>13964</v>
      </c>
      <c r="Q222">
        <v>42507</v>
      </c>
      <c r="R222">
        <v>46123</v>
      </c>
      <c r="S222">
        <v>53660</v>
      </c>
      <c r="T222">
        <v>15907</v>
      </c>
      <c r="U222">
        <v>8639</v>
      </c>
      <c r="V222">
        <v>9048</v>
      </c>
      <c r="W222">
        <v>8762</v>
      </c>
      <c r="X222">
        <v>23140</v>
      </c>
      <c r="Y222">
        <v>22666</v>
      </c>
      <c r="Z222">
        <v>3543</v>
      </c>
      <c r="AA222">
        <v>3602</v>
      </c>
      <c r="AB222">
        <v>15787</v>
      </c>
      <c r="AC222">
        <v>1</v>
      </c>
      <c r="AD222">
        <v>120</v>
      </c>
    </row>
    <row r="223" spans="1:30">
      <c r="A223" t="s">
        <v>14</v>
      </c>
      <c r="B223" t="s">
        <v>101</v>
      </c>
      <c r="C223" t="s">
        <v>308</v>
      </c>
      <c r="D223" s="1">
        <v>0.73327356576919556</v>
      </c>
      <c r="E223">
        <v>24592</v>
      </c>
      <c r="F223">
        <v>33537</v>
      </c>
      <c r="G223" s="1">
        <v>0.97647058963775635</v>
      </c>
      <c r="H223">
        <v>83</v>
      </c>
      <c r="I223">
        <v>85</v>
      </c>
      <c r="J223">
        <v>22460</v>
      </c>
      <c r="K223">
        <v>2132</v>
      </c>
      <c r="L223">
        <v>6907</v>
      </c>
      <c r="M223">
        <v>17685</v>
      </c>
      <c r="N223">
        <v>12470</v>
      </c>
      <c r="O223">
        <v>12122</v>
      </c>
      <c r="P223">
        <v>5591</v>
      </c>
      <c r="Q223">
        <v>16869</v>
      </c>
      <c r="R223">
        <v>19005</v>
      </c>
      <c r="S223">
        <v>21970</v>
      </c>
      <c r="T223">
        <v>7974</v>
      </c>
      <c r="U223">
        <v>3197</v>
      </c>
      <c r="V223">
        <v>3539</v>
      </c>
      <c r="W223">
        <v>3368</v>
      </c>
      <c r="X223">
        <v>8931</v>
      </c>
      <c r="Y223">
        <v>8754</v>
      </c>
      <c r="Z223">
        <v>1103</v>
      </c>
      <c r="AA223">
        <v>1029</v>
      </c>
      <c r="AB223">
        <v>7430</v>
      </c>
      <c r="AC223">
        <v>9</v>
      </c>
      <c r="AD223">
        <v>544</v>
      </c>
    </row>
    <row r="224" spans="1:30">
      <c r="A224" t="s">
        <v>5</v>
      </c>
      <c r="B224" t="s">
        <v>102</v>
      </c>
      <c r="C224" t="s">
        <v>309</v>
      </c>
      <c r="D224" s="1">
        <v>0.78919172286987305</v>
      </c>
      <c r="E224">
        <v>25191</v>
      </c>
      <c r="F224">
        <v>31920</v>
      </c>
      <c r="G224" s="1">
        <v>1</v>
      </c>
      <c r="H224">
        <v>67</v>
      </c>
      <c r="I224">
        <v>67</v>
      </c>
      <c r="J224">
        <v>23083</v>
      </c>
      <c r="K224">
        <v>2108</v>
      </c>
      <c r="L224">
        <v>6256</v>
      </c>
      <c r="M224">
        <v>18935</v>
      </c>
      <c r="N224">
        <v>12722</v>
      </c>
      <c r="O224">
        <v>12469</v>
      </c>
      <c r="P224">
        <v>5010</v>
      </c>
      <c r="Q224">
        <v>18073</v>
      </c>
      <c r="R224">
        <v>19156</v>
      </c>
      <c r="S224">
        <v>20718</v>
      </c>
      <c r="T224">
        <v>7782</v>
      </c>
      <c r="U224">
        <v>1403</v>
      </c>
      <c r="V224">
        <v>3121</v>
      </c>
      <c r="W224">
        <v>3135</v>
      </c>
      <c r="X224">
        <v>9601</v>
      </c>
      <c r="Y224">
        <v>9334</v>
      </c>
      <c r="Z224">
        <v>1026</v>
      </c>
      <c r="AA224">
        <v>1082</v>
      </c>
      <c r="AB224">
        <v>5008</v>
      </c>
      <c r="AC224">
        <v>46</v>
      </c>
      <c r="AD224">
        <v>2774</v>
      </c>
    </row>
    <row r="225" spans="1:30">
      <c r="A225" t="s">
        <v>5</v>
      </c>
      <c r="B225" t="s">
        <v>102</v>
      </c>
      <c r="C225" t="s">
        <v>102</v>
      </c>
      <c r="D225" s="1">
        <v>0.72757619619369507</v>
      </c>
      <c r="E225">
        <v>25259</v>
      </c>
      <c r="F225">
        <v>34717</v>
      </c>
      <c r="G225" s="1">
        <v>1</v>
      </c>
      <c r="H225">
        <v>67</v>
      </c>
      <c r="I225">
        <v>67</v>
      </c>
      <c r="J225">
        <v>23297</v>
      </c>
      <c r="K225">
        <v>1962</v>
      </c>
      <c r="L225">
        <v>5983</v>
      </c>
      <c r="M225">
        <v>19276</v>
      </c>
      <c r="N225">
        <v>12460</v>
      </c>
      <c r="O225">
        <v>12799</v>
      </c>
      <c r="P225">
        <v>4539</v>
      </c>
      <c r="Q225">
        <v>18758</v>
      </c>
      <c r="R225">
        <v>20490</v>
      </c>
      <c r="S225">
        <v>23613</v>
      </c>
      <c r="T225">
        <v>7384</v>
      </c>
      <c r="U225">
        <v>2920</v>
      </c>
      <c r="V225">
        <v>3025</v>
      </c>
      <c r="W225">
        <v>2958</v>
      </c>
      <c r="X225">
        <v>9435</v>
      </c>
      <c r="Y225">
        <v>9841</v>
      </c>
      <c r="Z225">
        <v>933</v>
      </c>
      <c r="AA225">
        <v>1029</v>
      </c>
      <c r="AB225">
        <v>4800</v>
      </c>
      <c r="AC225">
        <v>35</v>
      </c>
      <c r="AD225">
        <v>2584</v>
      </c>
    </row>
    <row r="226" spans="1:30">
      <c r="A226" t="s">
        <v>1</v>
      </c>
      <c r="B226" t="s">
        <v>103</v>
      </c>
      <c r="C226" t="s">
        <v>310</v>
      </c>
      <c r="D226" s="1">
        <v>0.87196290493011475</v>
      </c>
      <c r="E226">
        <v>16985</v>
      </c>
      <c r="F226">
        <v>19479</v>
      </c>
      <c r="G226" s="1">
        <v>1</v>
      </c>
      <c r="H226">
        <v>56</v>
      </c>
      <c r="I226">
        <v>56</v>
      </c>
      <c r="J226">
        <v>15821</v>
      </c>
      <c r="K226">
        <v>1164</v>
      </c>
      <c r="L226">
        <v>5030</v>
      </c>
      <c r="M226">
        <v>11955</v>
      </c>
      <c r="N226">
        <v>8634</v>
      </c>
      <c r="O226">
        <v>8351</v>
      </c>
      <c r="P226">
        <v>4269</v>
      </c>
      <c r="Q226">
        <v>11552</v>
      </c>
      <c r="R226">
        <v>12293</v>
      </c>
      <c r="S226">
        <v>13420</v>
      </c>
      <c r="T226">
        <v>3972</v>
      </c>
      <c r="U226">
        <v>1722</v>
      </c>
      <c r="V226">
        <v>2525</v>
      </c>
      <c r="W226">
        <v>2505</v>
      </c>
      <c r="X226">
        <v>6109</v>
      </c>
      <c r="Y226">
        <v>5846</v>
      </c>
      <c r="Z226">
        <v>563</v>
      </c>
      <c r="AA226">
        <v>601</v>
      </c>
      <c r="AB226">
        <v>3972</v>
      </c>
      <c r="AC226">
        <v>0</v>
      </c>
      <c r="AD226">
        <v>0</v>
      </c>
    </row>
    <row r="227" spans="1:30">
      <c r="A227" t="s">
        <v>1</v>
      </c>
      <c r="B227" t="s">
        <v>103</v>
      </c>
      <c r="C227" t="s">
        <v>103</v>
      </c>
      <c r="D227" s="1">
        <v>0.88032293319702148</v>
      </c>
      <c r="E227">
        <v>27953</v>
      </c>
      <c r="F227">
        <v>31753</v>
      </c>
      <c r="G227" s="1">
        <v>1.070588231086731</v>
      </c>
      <c r="H227">
        <v>91</v>
      </c>
      <c r="I227">
        <v>85</v>
      </c>
      <c r="J227">
        <v>26437</v>
      </c>
      <c r="K227">
        <v>1516</v>
      </c>
      <c r="L227">
        <v>8077</v>
      </c>
      <c r="M227">
        <v>19876</v>
      </c>
      <c r="N227">
        <v>13922</v>
      </c>
      <c r="O227">
        <v>14031</v>
      </c>
      <c r="P227">
        <v>7224</v>
      </c>
      <c r="Q227">
        <v>19213</v>
      </c>
      <c r="R227">
        <v>20745</v>
      </c>
      <c r="S227">
        <v>21932</v>
      </c>
      <c r="T227">
        <v>6419</v>
      </c>
      <c r="U227">
        <v>2440</v>
      </c>
      <c r="V227">
        <v>3964</v>
      </c>
      <c r="W227">
        <v>4113</v>
      </c>
      <c r="X227">
        <v>9958</v>
      </c>
      <c r="Y227">
        <v>9918</v>
      </c>
      <c r="Z227">
        <v>765</v>
      </c>
      <c r="AA227">
        <v>751</v>
      </c>
      <c r="AB227">
        <v>6023</v>
      </c>
      <c r="AC227">
        <v>0</v>
      </c>
      <c r="AD227">
        <v>396</v>
      </c>
    </row>
    <row r="228" spans="1:30">
      <c r="A228" t="s">
        <v>12</v>
      </c>
      <c r="B228" t="s">
        <v>104</v>
      </c>
      <c r="C228" t="s">
        <v>104</v>
      </c>
      <c r="D228" s="1">
        <v>0.85676872730255127</v>
      </c>
      <c r="E228">
        <v>24548</v>
      </c>
      <c r="F228">
        <v>28652</v>
      </c>
      <c r="G228" s="1">
        <v>0.96721309423446655</v>
      </c>
      <c r="H228">
        <v>59</v>
      </c>
      <c r="I228">
        <v>61</v>
      </c>
      <c r="J228">
        <v>22278</v>
      </c>
      <c r="K228">
        <v>2270</v>
      </c>
      <c r="L228">
        <v>5617</v>
      </c>
      <c r="M228">
        <v>18931</v>
      </c>
      <c r="N228">
        <v>12225</v>
      </c>
      <c r="O228">
        <v>12323</v>
      </c>
      <c r="P228">
        <v>3968</v>
      </c>
      <c r="Q228">
        <v>18310</v>
      </c>
      <c r="R228">
        <v>18854</v>
      </c>
      <c r="S228">
        <v>21126</v>
      </c>
      <c r="T228">
        <v>4456</v>
      </c>
      <c r="U228">
        <v>3554</v>
      </c>
      <c r="V228">
        <v>2819</v>
      </c>
      <c r="W228">
        <v>2798</v>
      </c>
      <c r="X228">
        <v>9406</v>
      </c>
      <c r="Y228">
        <v>9525</v>
      </c>
      <c r="Z228">
        <v>1096</v>
      </c>
      <c r="AA228">
        <v>1174</v>
      </c>
      <c r="AB228">
        <v>3448</v>
      </c>
      <c r="AC228">
        <v>32</v>
      </c>
      <c r="AD228">
        <v>1008</v>
      </c>
    </row>
    <row r="229" spans="1:30">
      <c r="A229" t="s">
        <v>12</v>
      </c>
      <c r="B229" t="s">
        <v>104</v>
      </c>
      <c r="C229" t="s">
        <v>311</v>
      </c>
      <c r="D229" s="1">
        <v>0.88592517375946045</v>
      </c>
      <c r="E229">
        <v>25944</v>
      </c>
      <c r="F229">
        <v>29285</v>
      </c>
      <c r="G229" s="1">
        <v>0.96875</v>
      </c>
      <c r="H229">
        <v>62</v>
      </c>
      <c r="I229">
        <v>64</v>
      </c>
      <c r="J229">
        <v>22967</v>
      </c>
      <c r="K229">
        <v>2977</v>
      </c>
      <c r="L229">
        <v>6311</v>
      </c>
      <c r="M229">
        <v>19633</v>
      </c>
      <c r="N229">
        <v>12871</v>
      </c>
      <c r="O229">
        <v>13073</v>
      </c>
      <c r="P229">
        <v>4452</v>
      </c>
      <c r="Q229">
        <v>18515</v>
      </c>
      <c r="R229">
        <v>19028</v>
      </c>
      <c r="S229">
        <v>21060</v>
      </c>
      <c r="T229">
        <v>5087</v>
      </c>
      <c r="U229">
        <v>2814</v>
      </c>
      <c r="V229">
        <v>3148</v>
      </c>
      <c r="W229">
        <v>3163</v>
      </c>
      <c r="X229">
        <v>9723</v>
      </c>
      <c r="Y229">
        <v>9910</v>
      </c>
      <c r="Z229">
        <v>1377</v>
      </c>
      <c r="AA229">
        <v>1600</v>
      </c>
      <c r="AB229">
        <v>3370</v>
      </c>
      <c r="AC229">
        <v>58</v>
      </c>
      <c r="AD229">
        <v>1717</v>
      </c>
    </row>
    <row r="230" spans="1:30">
      <c r="A230" t="s">
        <v>13</v>
      </c>
      <c r="B230" t="s">
        <v>105</v>
      </c>
      <c r="C230" t="s">
        <v>312</v>
      </c>
      <c r="D230" s="1">
        <v>0.83466815948486328</v>
      </c>
      <c r="E230">
        <v>10672</v>
      </c>
      <c r="F230">
        <v>12786</v>
      </c>
      <c r="G230" s="1">
        <v>1</v>
      </c>
      <c r="H230">
        <v>34</v>
      </c>
      <c r="I230">
        <v>34</v>
      </c>
      <c r="J230">
        <v>9428</v>
      </c>
      <c r="K230">
        <v>1244</v>
      </c>
      <c r="L230">
        <v>3288</v>
      </c>
      <c r="M230">
        <v>7384</v>
      </c>
      <c r="N230">
        <v>5271</v>
      </c>
      <c r="O230">
        <v>5401</v>
      </c>
      <c r="P230">
        <v>2414</v>
      </c>
      <c r="Q230">
        <v>7014</v>
      </c>
      <c r="R230">
        <v>7405</v>
      </c>
      <c r="S230">
        <v>8803</v>
      </c>
      <c r="T230">
        <v>2613</v>
      </c>
      <c r="U230">
        <v>2320</v>
      </c>
      <c r="V230">
        <v>1679</v>
      </c>
      <c r="W230">
        <v>1609</v>
      </c>
      <c r="X230">
        <v>3592</v>
      </c>
      <c r="Y230">
        <v>3792</v>
      </c>
      <c r="Z230">
        <v>626</v>
      </c>
      <c r="AA230">
        <v>618</v>
      </c>
      <c r="AB230">
        <v>2563</v>
      </c>
      <c r="AC230">
        <v>2</v>
      </c>
      <c r="AD230">
        <v>50</v>
      </c>
    </row>
    <row r="231" spans="1:30">
      <c r="A231" t="s">
        <v>13</v>
      </c>
      <c r="B231" t="s">
        <v>105</v>
      </c>
      <c r="C231" t="s">
        <v>313</v>
      </c>
      <c r="D231" s="1">
        <v>0.78796577453613281</v>
      </c>
      <c r="E231">
        <v>12305</v>
      </c>
      <c r="F231">
        <v>15616</v>
      </c>
      <c r="G231" s="1">
        <v>0.96551722288131714</v>
      </c>
      <c r="H231">
        <v>28</v>
      </c>
      <c r="I231">
        <v>29</v>
      </c>
      <c r="J231">
        <v>11080</v>
      </c>
      <c r="K231">
        <v>1225</v>
      </c>
      <c r="L231">
        <v>3669</v>
      </c>
      <c r="M231">
        <v>8636</v>
      </c>
      <c r="N231">
        <v>6301</v>
      </c>
      <c r="O231">
        <v>6004</v>
      </c>
      <c r="P231">
        <v>2796</v>
      </c>
      <c r="Q231">
        <v>8284</v>
      </c>
      <c r="R231">
        <v>8813</v>
      </c>
      <c r="S231">
        <v>10898</v>
      </c>
      <c r="T231">
        <v>3045</v>
      </c>
      <c r="U231">
        <v>1455</v>
      </c>
      <c r="V231">
        <v>1896</v>
      </c>
      <c r="W231">
        <v>1773</v>
      </c>
      <c r="X231">
        <v>4405</v>
      </c>
      <c r="Y231">
        <v>4231</v>
      </c>
      <c r="Z231">
        <v>640</v>
      </c>
      <c r="AA231">
        <v>585</v>
      </c>
      <c r="AB231">
        <v>2825</v>
      </c>
      <c r="AC231">
        <v>3</v>
      </c>
      <c r="AD231">
        <v>220</v>
      </c>
    </row>
    <row r="232" spans="1:30">
      <c r="A232" t="s">
        <v>8</v>
      </c>
      <c r="B232" t="s">
        <v>106</v>
      </c>
      <c r="C232" t="s">
        <v>314</v>
      </c>
      <c r="D232" s="1">
        <v>0.8759264349937439</v>
      </c>
      <c r="E232">
        <v>37612</v>
      </c>
      <c r="F232">
        <v>42940</v>
      </c>
      <c r="G232" s="1">
        <v>0.94252872467041016</v>
      </c>
      <c r="H232">
        <v>82</v>
      </c>
      <c r="I232">
        <v>87</v>
      </c>
      <c r="J232">
        <v>34347</v>
      </c>
      <c r="K232">
        <v>3265</v>
      </c>
      <c r="L232">
        <v>9144</v>
      </c>
      <c r="M232">
        <v>28468</v>
      </c>
      <c r="N232">
        <v>18700</v>
      </c>
      <c r="O232">
        <v>18912</v>
      </c>
      <c r="P232">
        <v>7011</v>
      </c>
      <c r="Q232">
        <v>27336</v>
      </c>
      <c r="R232">
        <v>28436</v>
      </c>
      <c r="S232">
        <v>30583</v>
      </c>
      <c r="T232">
        <v>7756</v>
      </c>
      <c r="U232">
        <v>3595</v>
      </c>
      <c r="V232">
        <v>4611</v>
      </c>
      <c r="W232">
        <v>4533</v>
      </c>
      <c r="X232">
        <v>14089</v>
      </c>
      <c r="Y232">
        <v>14379</v>
      </c>
      <c r="Z232">
        <v>1565</v>
      </c>
      <c r="AA232">
        <v>1700</v>
      </c>
      <c r="AB232">
        <v>7621</v>
      </c>
      <c r="AC232">
        <v>5</v>
      </c>
      <c r="AD232">
        <v>135</v>
      </c>
    </row>
    <row r="233" spans="1:30">
      <c r="A233" t="s">
        <v>5</v>
      </c>
      <c r="B233" t="s">
        <v>5</v>
      </c>
      <c r="C233" t="s">
        <v>315</v>
      </c>
      <c r="D233" s="1">
        <v>0.76793438196182251</v>
      </c>
      <c r="E233">
        <v>30429</v>
      </c>
      <c r="F233">
        <v>39624</v>
      </c>
      <c r="G233" s="1">
        <v>0.91935485601425171</v>
      </c>
      <c r="H233">
        <v>57</v>
      </c>
      <c r="I233">
        <v>62</v>
      </c>
      <c r="J233">
        <v>29058</v>
      </c>
      <c r="K233">
        <v>1371</v>
      </c>
      <c r="L233">
        <v>7668</v>
      </c>
      <c r="M233">
        <v>22761</v>
      </c>
      <c r="N233">
        <v>15117</v>
      </c>
      <c r="O233">
        <v>15312</v>
      </c>
      <c r="P233">
        <v>6594</v>
      </c>
      <c r="Q233">
        <v>22464</v>
      </c>
      <c r="R233">
        <v>23375</v>
      </c>
      <c r="S233">
        <v>26850</v>
      </c>
      <c r="T233">
        <v>8529</v>
      </c>
      <c r="U233">
        <v>1951</v>
      </c>
      <c r="V233">
        <v>3923</v>
      </c>
      <c r="W233">
        <v>3745</v>
      </c>
      <c r="X233">
        <v>11194</v>
      </c>
      <c r="Y233">
        <v>11567</v>
      </c>
      <c r="Z233">
        <v>647</v>
      </c>
      <c r="AA233">
        <v>724</v>
      </c>
      <c r="AB233">
        <v>4422</v>
      </c>
      <c r="AC233">
        <v>86</v>
      </c>
      <c r="AD233">
        <v>4107</v>
      </c>
    </row>
    <row r="234" spans="1:30">
      <c r="A234" t="s">
        <v>5</v>
      </c>
      <c r="B234" t="s">
        <v>5</v>
      </c>
      <c r="C234" t="s">
        <v>316</v>
      </c>
      <c r="D234" s="1">
        <v>0.85022097826004028</v>
      </c>
      <c r="E234">
        <v>19363</v>
      </c>
      <c r="F234">
        <v>22774</v>
      </c>
      <c r="G234" s="1">
        <v>1.0232558250427246</v>
      </c>
      <c r="H234">
        <v>44</v>
      </c>
      <c r="I234">
        <v>43</v>
      </c>
      <c r="J234">
        <v>17890</v>
      </c>
      <c r="K234">
        <v>1473</v>
      </c>
      <c r="L234">
        <v>5010</v>
      </c>
      <c r="M234">
        <v>14353</v>
      </c>
      <c r="N234">
        <v>9663</v>
      </c>
      <c r="O234">
        <v>9700</v>
      </c>
      <c r="P234">
        <v>4045</v>
      </c>
      <c r="Q234">
        <v>13845</v>
      </c>
      <c r="R234">
        <v>14499</v>
      </c>
      <c r="S234">
        <v>16086</v>
      </c>
      <c r="T234">
        <v>4248</v>
      </c>
      <c r="U234">
        <v>1168</v>
      </c>
      <c r="V234">
        <v>2545</v>
      </c>
      <c r="W234">
        <v>2465</v>
      </c>
      <c r="X234">
        <v>7118</v>
      </c>
      <c r="Y234">
        <v>7235</v>
      </c>
      <c r="Z234">
        <v>737</v>
      </c>
      <c r="AA234">
        <v>736</v>
      </c>
      <c r="AB234">
        <v>3176</v>
      </c>
      <c r="AC234">
        <v>24</v>
      </c>
      <c r="AD234">
        <v>1072</v>
      </c>
    </row>
    <row r="235" spans="1:30">
      <c r="A235" t="s">
        <v>5</v>
      </c>
      <c r="B235" t="s">
        <v>5</v>
      </c>
      <c r="C235" t="s">
        <v>317</v>
      </c>
      <c r="D235" s="1">
        <v>0.83953523635864258</v>
      </c>
      <c r="E235">
        <v>17697</v>
      </c>
      <c r="F235">
        <v>21080</v>
      </c>
      <c r="G235" s="1">
        <v>1</v>
      </c>
      <c r="H235">
        <v>40</v>
      </c>
      <c r="I235">
        <v>40</v>
      </c>
      <c r="J235">
        <v>16521</v>
      </c>
      <c r="K235">
        <v>1176</v>
      </c>
      <c r="L235">
        <v>3954</v>
      </c>
      <c r="M235">
        <v>13743</v>
      </c>
      <c r="N235">
        <v>8856</v>
      </c>
      <c r="O235">
        <v>8841</v>
      </c>
      <c r="P235">
        <v>3104</v>
      </c>
      <c r="Q235">
        <v>13417</v>
      </c>
      <c r="R235">
        <v>14878</v>
      </c>
      <c r="S235">
        <v>14712</v>
      </c>
      <c r="T235">
        <v>4109</v>
      </c>
      <c r="U235">
        <v>921</v>
      </c>
      <c r="V235">
        <v>1970</v>
      </c>
      <c r="W235">
        <v>1984</v>
      </c>
      <c r="X235">
        <v>6886</v>
      </c>
      <c r="Y235">
        <v>6857</v>
      </c>
      <c r="Z235">
        <v>576</v>
      </c>
      <c r="AA235">
        <v>600</v>
      </c>
      <c r="AB235">
        <v>2699</v>
      </c>
      <c r="AC235">
        <v>31</v>
      </c>
      <c r="AD235">
        <v>1410</v>
      </c>
    </row>
    <row r="236" spans="1:30">
      <c r="A236" t="s">
        <v>4</v>
      </c>
      <c r="B236" t="s">
        <v>107</v>
      </c>
      <c r="C236" t="s">
        <v>318</v>
      </c>
      <c r="D236" s="1">
        <v>0.90260010957717896</v>
      </c>
      <c r="E236">
        <v>8523</v>
      </c>
      <c r="F236">
        <v>9443</v>
      </c>
      <c r="G236" s="1">
        <v>1</v>
      </c>
      <c r="H236">
        <v>31</v>
      </c>
      <c r="I236">
        <v>31</v>
      </c>
      <c r="J236">
        <v>7854</v>
      </c>
      <c r="K236">
        <v>669</v>
      </c>
      <c r="L236">
        <v>2108</v>
      </c>
      <c r="M236">
        <v>6415</v>
      </c>
      <c r="N236">
        <v>4407</v>
      </c>
      <c r="O236">
        <v>4116</v>
      </c>
      <c r="P236">
        <v>1525</v>
      </c>
      <c r="Q236">
        <v>6329</v>
      </c>
      <c r="R236">
        <v>6612</v>
      </c>
      <c r="S236">
        <v>6857</v>
      </c>
      <c r="T236">
        <v>1574</v>
      </c>
      <c r="U236">
        <v>1605</v>
      </c>
      <c r="V236">
        <v>1104</v>
      </c>
      <c r="W236">
        <v>1004</v>
      </c>
      <c r="X236">
        <v>3303</v>
      </c>
      <c r="Y236">
        <v>3112</v>
      </c>
      <c r="Z236">
        <v>353</v>
      </c>
      <c r="AA236">
        <v>316</v>
      </c>
      <c r="AB236">
        <v>1486</v>
      </c>
      <c r="AC236">
        <v>2</v>
      </c>
      <c r="AD236">
        <v>88</v>
      </c>
    </row>
    <row r="237" spans="1:30">
      <c r="A237" t="s">
        <v>4</v>
      </c>
      <c r="B237" t="s">
        <v>107</v>
      </c>
      <c r="C237" t="s">
        <v>319</v>
      </c>
      <c r="D237" s="1">
        <v>0.91695642471313477</v>
      </c>
      <c r="E237">
        <v>14725</v>
      </c>
      <c r="F237">
        <v>16059</v>
      </c>
      <c r="G237" s="1">
        <v>0.95918369293212891</v>
      </c>
      <c r="H237">
        <v>47</v>
      </c>
      <c r="I237">
        <v>49</v>
      </c>
      <c r="J237">
        <v>13391</v>
      </c>
      <c r="K237">
        <v>1334</v>
      </c>
      <c r="L237">
        <v>4063</v>
      </c>
      <c r="M237">
        <v>10662</v>
      </c>
      <c r="N237">
        <v>7404</v>
      </c>
      <c r="O237">
        <v>7321</v>
      </c>
      <c r="P237">
        <v>2918</v>
      </c>
      <c r="Q237">
        <v>10473</v>
      </c>
      <c r="R237">
        <v>11037</v>
      </c>
      <c r="S237">
        <v>11576</v>
      </c>
      <c r="T237">
        <v>2762</v>
      </c>
      <c r="U237">
        <v>2016</v>
      </c>
      <c r="V237">
        <v>2085</v>
      </c>
      <c r="W237">
        <v>1978</v>
      </c>
      <c r="X237">
        <v>5319</v>
      </c>
      <c r="Y237">
        <v>5343</v>
      </c>
      <c r="Z237">
        <v>674</v>
      </c>
      <c r="AA237">
        <v>660</v>
      </c>
      <c r="AB237">
        <v>2538</v>
      </c>
      <c r="AC237">
        <v>6</v>
      </c>
      <c r="AD237">
        <v>224</v>
      </c>
    </row>
    <row r="238" spans="1:30">
      <c r="A238" t="s">
        <v>4</v>
      </c>
      <c r="B238" t="s">
        <v>107</v>
      </c>
      <c r="C238" t="s">
        <v>107</v>
      </c>
      <c r="D238" s="1">
        <v>1.0464987754821777</v>
      </c>
      <c r="E238">
        <v>23751</v>
      </c>
      <c r="F238">
        <v>22696</v>
      </c>
      <c r="G238" s="1">
        <v>1</v>
      </c>
      <c r="H238">
        <v>63</v>
      </c>
      <c r="I238">
        <v>63</v>
      </c>
      <c r="J238">
        <v>21925</v>
      </c>
      <c r="K238">
        <v>1826</v>
      </c>
      <c r="L238">
        <v>6374</v>
      </c>
      <c r="M238">
        <v>17377</v>
      </c>
      <c r="N238">
        <v>12146</v>
      </c>
      <c r="O238">
        <v>11605</v>
      </c>
      <c r="P238">
        <v>5146</v>
      </c>
      <c r="Q238">
        <v>16779</v>
      </c>
      <c r="R238">
        <v>17249</v>
      </c>
      <c r="S238">
        <v>16123</v>
      </c>
      <c r="T238">
        <v>4141</v>
      </c>
      <c r="U238">
        <v>2850</v>
      </c>
      <c r="V238">
        <v>3323</v>
      </c>
      <c r="W238">
        <v>3051</v>
      </c>
      <c r="X238">
        <v>8823</v>
      </c>
      <c r="Y238">
        <v>8554</v>
      </c>
      <c r="Z238">
        <v>892</v>
      </c>
      <c r="AA238">
        <v>934</v>
      </c>
      <c r="AB238">
        <v>3449</v>
      </c>
      <c r="AC238">
        <v>10</v>
      </c>
      <c r="AD238">
        <v>692</v>
      </c>
    </row>
    <row r="239" spans="1:30">
      <c r="A239" t="s">
        <v>4</v>
      </c>
      <c r="B239" t="s">
        <v>107</v>
      </c>
      <c r="C239" t="s">
        <v>320</v>
      </c>
      <c r="D239" s="1">
        <v>0.85359084606170654</v>
      </c>
      <c r="E239">
        <v>17043</v>
      </c>
      <c r="F239">
        <v>19966</v>
      </c>
      <c r="G239" s="1">
        <v>0.98039215803146362</v>
      </c>
      <c r="H239">
        <v>50</v>
      </c>
      <c r="I239">
        <v>51</v>
      </c>
      <c r="J239">
        <v>15679</v>
      </c>
      <c r="K239">
        <v>1364</v>
      </c>
      <c r="L239">
        <v>4450</v>
      </c>
      <c r="M239">
        <v>12593</v>
      </c>
      <c r="N239">
        <v>8746</v>
      </c>
      <c r="O239">
        <v>8297</v>
      </c>
      <c r="P239">
        <v>3575</v>
      </c>
      <c r="Q239">
        <v>12104</v>
      </c>
      <c r="R239">
        <v>12733</v>
      </c>
      <c r="S239">
        <v>13853</v>
      </c>
      <c r="T239">
        <v>3974</v>
      </c>
      <c r="U239">
        <v>1614</v>
      </c>
      <c r="V239">
        <v>2319</v>
      </c>
      <c r="W239">
        <v>2131</v>
      </c>
      <c r="X239">
        <v>6427</v>
      </c>
      <c r="Y239">
        <v>6166</v>
      </c>
      <c r="Z239">
        <v>688</v>
      </c>
      <c r="AA239">
        <v>676</v>
      </c>
      <c r="AB239">
        <v>3598</v>
      </c>
      <c r="AC239">
        <v>7</v>
      </c>
      <c r="AD239">
        <v>376</v>
      </c>
    </row>
    <row r="240" spans="1:30">
      <c r="A240" t="s">
        <v>4</v>
      </c>
      <c r="B240" t="s">
        <v>107</v>
      </c>
      <c r="C240" t="s">
        <v>321</v>
      </c>
      <c r="D240" s="1">
        <v>0.88111090660095215</v>
      </c>
      <c r="E240">
        <v>18228</v>
      </c>
      <c r="F240">
        <v>20688</v>
      </c>
      <c r="G240" s="1">
        <v>1</v>
      </c>
      <c r="H240">
        <v>66</v>
      </c>
      <c r="I240">
        <v>66</v>
      </c>
      <c r="J240">
        <v>16936</v>
      </c>
      <c r="K240">
        <v>1292</v>
      </c>
      <c r="L240">
        <v>4720</v>
      </c>
      <c r="M240">
        <v>13508</v>
      </c>
      <c r="N240">
        <v>9359</v>
      </c>
      <c r="O240">
        <v>8869</v>
      </c>
      <c r="P240">
        <v>3743</v>
      </c>
      <c r="Q240">
        <v>13193</v>
      </c>
      <c r="R240">
        <v>13814</v>
      </c>
      <c r="S240">
        <v>14528</v>
      </c>
      <c r="T240">
        <v>3943</v>
      </c>
      <c r="U240">
        <v>2953</v>
      </c>
      <c r="V240">
        <v>2397</v>
      </c>
      <c r="W240">
        <v>2323</v>
      </c>
      <c r="X240">
        <v>6962</v>
      </c>
      <c r="Y240">
        <v>6546</v>
      </c>
      <c r="Z240">
        <v>647</v>
      </c>
      <c r="AA240">
        <v>645</v>
      </c>
      <c r="AB240">
        <v>3232</v>
      </c>
      <c r="AC240">
        <v>20</v>
      </c>
      <c r="AD240">
        <v>711</v>
      </c>
    </row>
    <row r="241" spans="1:30">
      <c r="A241" t="s">
        <v>14</v>
      </c>
      <c r="B241" t="s">
        <v>108</v>
      </c>
      <c r="C241" t="s">
        <v>222</v>
      </c>
      <c r="D241" s="1">
        <v>0.75987440347671509</v>
      </c>
      <c r="E241">
        <v>16068</v>
      </c>
      <c r="F241">
        <v>21146</v>
      </c>
      <c r="G241" s="1">
        <v>1.0151515007019043</v>
      </c>
      <c r="H241">
        <v>67</v>
      </c>
      <c r="I241">
        <v>66</v>
      </c>
      <c r="J241">
        <v>14749</v>
      </c>
      <c r="K241">
        <v>1319</v>
      </c>
      <c r="L241">
        <v>5254</v>
      </c>
      <c r="M241">
        <v>10814</v>
      </c>
      <c r="N241">
        <v>8304</v>
      </c>
      <c r="O241">
        <v>7764</v>
      </c>
      <c r="P241">
        <v>4648</v>
      </c>
      <c r="Q241">
        <v>10101</v>
      </c>
      <c r="R241">
        <v>11069</v>
      </c>
      <c r="S241">
        <v>13189</v>
      </c>
      <c r="T241">
        <v>5691</v>
      </c>
      <c r="U241">
        <v>1541</v>
      </c>
      <c r="V241">
        <v>2737</v>
      </c>
      <c r="W241">
        <v>2517</v>
      </c>
      <c r="X241">
        <v>5567</v>
      </c>
      <c r="Y241">
        <v>5247</v>
      </c>
      <c r="Z241">
        <v>689</v>
      </c>
      <c r="AA241">
        <v>630</v>
      </c>
      <c r="AB241">
        <v>5242</v>
      </c>
      <c r="AC241">
        <v>1</v>
      </c>
      <c r="AD241">
        <v>449</v>
      </c>
    </row>
    <row r="242" spans="1:30">
      <c r="A242" t="s">
        <v>14</v>
      </c>
      <c r="B242" t="s">
        <v>108</v>
      </c>
      <c r="C242" t="s">
        <v>322</v>
      </c>
      <c r="D242" s="1">
        <v>0.70461088418960571</v>
      </c>
      <c r="E242">
        <v>27646</v>
      </c>
      <c r="F242">
        <v>39236</v>
      </c>
      <c r="G242" s="1">
        <v>1.0206185579299927</v>
      </c>
      <c r="H242">
        <v>99</v>
      </c>
      <c r="I242">
        <v>97</v>
      </c>
      <c r="J242">
        <v>25111</v>
      </c>
      <c r="K242">
        <v>2535</v>
      </c>
      <c r="L242">
        <v>8486</v>
      </c>
      <c r="M242">
        <v>19160</v>
      </c>
      <c r="N242">
        <v>14017</v>
      </c>
      <c r="O242">
        <v>13629</v>
      </c>
      <c r="P242">
        <v>7429</v>
      </c>
      <c r="Q242">
        <v>17682</v>
      </c>
      <c r="R242">
        <v>20545</v>
      </c>
      <c r="S242">
        <v>25835</v>
      </c>
      <c r="T242">
        <v>9197</v>
      </c>
      <c r="U242">
        <v>2648</v>
      </c>
      <c r="V242">
        <v>4339</v>
      </c>
      <c r="W242">
        <v>4147</v>
      </c>
      <c r="X242">
        <v>9678</v>
      </c>
      <c r="Y242">
        <v>9482</v>
      </c>
      <c r="Z242">
        <v>1210</v>
      </c>
      <c r="AA242">
        <v>1325</v>
      </c>
      <c r="AB242">
        <v>6183</v>
      </c>
      <c r="AC242">
        <v>73</v>
      </c>
      <c r="AD242">
        <v>3014</v>
      </c>
    </row>
    <row r="243" spans="1:30">
      <c r="A243" t="s">
        <v>9</v>
      </c>
      <c r="B243" t="s">
        <v>109</v>
      </c>
      <c r="C243" t="s">
        <v>323</v>
      </c>
      <c r="D243" s="1">
        <v>0.76719528436660767</v>
      </c>
      <c r="E243">
        <v>11893</v>
      </c>
      <c r="F243">
        <v>15502</v>
      </c>
      <c r="G243" s="1">
        <v>0.94736844301223755</v>
      </c>
      <c r="H243">
        <v>36</v>
      </c>
      <c r="I243">
        <v>38</v>
      </c>
      <c r="J243">
        <v>11120</v>
      </c>
      <c r="K243">
        <v>773</v>
      </c>
      <c r="L243">
        <v>4358</v>
      </c>
      <c r="M243">
        <v>7535</v>
      </c>
      <c r="N243">
        <v>6165</v>
      </c>
      <c r="O243">
        <v>5728</v>
      </c>
      <c r="P243">
        <v>3803</v>
      </c>
      <c r="Q243">
        <v>7317</v>
      </c>
      <c r="R243">
        <v>8568</v>
      </c>
      <c r="S243">
        <v>9053</v>
      </c>
      <c r="T243">
        <v>4788</v>
      </c>
      <c r="U243">
        <v>2309</v>
      </c>
      <c r="V243">
        <v>2217</v>
      </c>
      <c r="W243">
        <v>2141</v>
      </c>
      <c r="X243">
        <v>3948</v>
      </c>
      <c r="Y243">
        <v>3587</v>
      </c>
      <c r="Z243">
        <v>379</v>
      </c>
      <c r="AA243">
        <v>394</v>
      </c>
      <c r="AB243">
        <v>3432</v>
      </c>
      <c r="AC243">
        <v>29</v>
      </c>
      <c r="AD243">
        <v>1356</v>
      </c>
    </row>
    <row r="244" spans="1:30">
      <c r="A244" t="s">
        <v>9</v>
      </c>
      <c r="B244" t="s">
        <v>109</v>
      </c>
      <c r="C244" t="s">
        <v>324</v>
      </c>
      <c r="D244" s="1">
        <v>0.79837489128112793</v>
      </c>
      <c r="E244">
        <v>10309</v>
      </c>
      <c r="F244">
        <v>12912</v>
      </c>
      <c r="G244" s="1">
        <v>1.04347825050354</v>
      </c>
      <c r="H244">
        <v>24</v>
      </c>
      <c r="I244">
        <v>23</v>
      </c>
      <c r="J244">
        <v>9719</v>
      </c>
      <c r="K244">
        <v>590</v>
      </c>
      <c r="L244">
        <v>4004</v>
      </c>
      <c r="M244">
        <v>6305</v>
      </c>
      <c r="N244">
        <v>5164</v>
      </c>
      <c r="O244">
        <v>5145</v>
      </c>
      <c r="P244">
        <v>3627</v>
      </c>
      <c r="Q244">
        <v>6092</v>
      </c>
      <c r="R244">
        <v>6630</v>
      </c>
      <c r="S244">
        <v>6759</v>
      </c>
      <c r="T244">
        <v>4770</v>
      </c>
      <c r="U244">
        <v>808</v>
      </c>
      <c r="V244">
        <v>1965</v>
      </c>
      <c r="W244">
        <v>2039</v>
      </c>
      <c r="X244">
        <v>3199</v>
      </c>
      <c r="Y244">
        <v>3106</v>
      </c>
      <c r="Z244">
        <v>287</v>
      </c>
      <c r="AA244">
        <v>303</v>
      </c>
      <c r="AB244">
        <v>3557</v>
      </c>
      <c r="AC244">
        <v>23</v>
      </c>
      <c r="AD244">
        <v>1213</v>
      </c>
    </row>
    <row r="245" spans="1:30">
      <c r="A245" t="s">
        <v>9</v>
      </c>
      <c r="B245" t="s">
        <v>109</v>
      </c>
      <c r="C245" t="s">
        <v>325</v>
      </c>
      <c r="D245" s="1">
        <v>0.71966749429702759</v>
      </c>
      <c r="E245">
        <v>6071</v>
      </c>
      <c r="F245">
        <v>8436</v>
      </c>
      <c r="G245" s="1">
        <v>1.0714285373687744</v>
      </c>
      <c r="H245">
        <v>15</v>
      </c>
      <c r="I245">
        <v>14</v>
      </c>
      <c r="J245">
        <v>5861</v>
      </c>
      <c r="K245">
        <v>210</v>
      </c>
      <c r="L245">
        <v>1996</v>
      </c>
      <c r="M245">
        <v>4075</v>
      </c>
      <c r="N245">
        <v>3113</v>
      </c>
      <c r="O245">
        <v>2958</v>
      </c>
      <c r="P245">
        <v>1891</v>
      </c>
      <c r="Q245">
        <v>3970</v>
      </c>
      <c r="R245">
        <v>4904</v>
      </c>
      <c r="S245">
        <v>5241</v>
      </c>
      <c r="T245">
        <v>2291</v>
      </c>
      <c r="U245">
        <v>85</v>
      </c>
      <c r="V245">
        <v>1021</v>
      </c>
      <c r="W245">
        <v>975</v>
      </c>
      <c r="X245">
        <v>2092</v>
      </c>
      <c r="Y245">
        <v>1983</v>
      </c>
      <c r="Z245">
        <v>109</v>
      </c>
      <c r="AA245">
        <v>101</v>
      </c>
      <c r="AB245">
        <v>1553</v>
      </c>
      <c r="AC245">
        <v>19</v>
      </c>
      <c r="AD245">
        <v>738</v>
      </c>
    </row>
    <row r="246" spans="1:30">
      <c r="A246" t="s">
        <v>19</v>
      </c>
      <c r="B246" t="s">
        <v>110</v>
      </c>
      <c r="C246" t="s">
        <v>110</v>
      </c>
      <c r="D246" s="1">
        <v>0.81606674194335938</v>
      </c>
      <c r="E246">
        <v>24145</v>
      </c>
      <c r="F246">
        <v>29587</v>
      </c>
      <c r="G246" s="1">
        <v>0.96551722288131714</v>
      </c>
      <c r="H246">
        <v>56</v>
      </c>
      <c r="I246">
        <v>58</v>
      </c>
      <c r="J246">
        <v>23652</v>
      </c>
      <c r="K246">
        <v>493</v>
      </c>
      <c r="L246">
        <v>5730</v>
      </c>
      <c r="M246">
        <v>18415</v>
      </c>
      <c r="N246">
        <v>12366</v>
      </c>
      <c r="O246">
        <v>11779</v>
      </c>
      <c r="P246">
        <v>5360</v>
      </c>
      <c r="Q246">
        <v>18292</v>
      </c>
      <c r="R246">
        <v>19048</v>
      </c>
      <c r="S246">
        <v>19541</v>
      </c>
      <c r="T246">
        <v>6876</v>
      </c>
      <c r="U246">
        <v>921</v>
      </c>
      <c r="V246">
        <v>2959</v>
      </c>
      <c r="W246">
        <v>2771</v>
      </c>
      <c r="X246">
        <v>9407</v>
      </c>
      <c r="Y246">
        <v>9008</v>
      </c>
      <c r="Z246">
        <v>238</v>
      </c>
      <c r="AA246">
        <v>255</v>
      </c>
      <c r="AB246">
        <v>3672</v>
      </c>
      <c r="AC246">
        <v>58</v>
      </c>
      <c r="AD246">
        <v>3204</v>
      </c>
    </row>
    <row r="247" spans="1:30">
      <c r="A247" t="s">
        <v>8</v>
      </c>
      <c r="B247" t="s">
        <v>111</v>
      </c>
      <c r="C247" t="s">
        <v>326</v>
      </c>
      <c r="D247" s="1">
        <v>0.69771891832351685</v>
      </c>
      <c r="E247">
        <v>25901</v>
      </c>
      <c r="F247">
        <v>37122</v>
      </c>
      <c r="G247" s="1">
        <v>0.93055558204650879</v>
      </c>
      <c r="H247">
        <v>67</v>
      </c>
      <c r="I247">
        <v>72</v>
      </c>
      <c r="J247">
        <v>22224</v>
      </c>
      <c r="K247">
        <v>3677</v>
      </c>
      <c r="L247">
        <v>8789</v>
      </c>
      <c r="M247">
        <v>17112</v>
      </c>
      <c r="N247">
        <v>13067</v>
      </c>
      <c r="O247">
        <v>12834</v>
      </c>
      <c r="P247">
        <v>6429</v>
      </c>
      <c r="Q247">
        <v>15795</v>
      </c>
      <c r="R247">
        <v>16953</v>
      </c>
      <c r="S247">
        <v>22471</v>
      </c>
      <c r="T247">
        <v>10674</v>
      </c>
      <c r="U247">
        <v>3078</v>
      </c>
      <c r="V247">
        <v>4489</v>
      </c>
      <c r="W247">
        <v>4300</v>
      </c>
      <c r="X247">
        <v>8578</v>
      </c>
      <c r="Y247">
        <v>8534</v>
      </c>
      <c r="Z247">
        <v>1879</v>
      </c>
      <c r="AA247">
        <v>1798</v>
      </c>
      <c r="AB247">
        <v>8988</v>
      </c>
      <c r="AC247">
        <v>16</v>
      </c>
      <c r="AD247">
        <v>1686</v>
      </c>
    </row>
    <row r="248" spans="1:30">
      <c r="A248" t="s">
        <v>8</v>
      </c>
      <c r="B248" t="s">
        <v>111</v>
      </c>
      <c r="C248" t="s">
        <v>327</v>
      </c>
      <c r="D248" s="1">
        <v>0.79732030630111694</v>
      </c>
      <c r="E248">
        <v>26581</v>
      </c>
      <c r="F248">
        <v>33338</v>
      </c>
      <c r="G248" s="1">
        <v>0.98529410362243652</v>
      </c>
      <c r="H248">
        <v>67</v>
      </c>
      <c r="I248">
        <v>68</v>
      </c>
      <c r="J248">
        <v>23789</v>
      </c>
      <c r="K248">
        <v>2792</v>
      </c>
      <c r="L248">
        <v>7697</v>
      </c>
      <c r="M248">
        <v>18884</v>
      </c>
      <c r="N248">
        <v>13304</v>
      </c>
      <c r="O248">
        <v>13277</v>
      </c>
      <c r="P248">
        <v>6079</v>
      </c>
      <c r="Q248">
        <v>17710</v>
      </c>
      <c r="R248">
        <v>18577</v>
      </c>
      <c r="S248">
        <v>21942</v>
      </c>
      <c r="T248">
        <v>7824</v>
      </c>
      <c r="U248">
        <v>2154</v>
      </c>
      <c r="V248">
        <v>3972</v>
      </c>
      <c r="W248">
        <v>3725</v>
      </c>
      <c r="X248">
        <v>9332</v>
      </c>
      <c r="Y248">
        <v>9552</v>
      </c>
      <c r="Z248">
        <v>1356</v>
      </c>
      <c r="AA248">
        <v>1436</v>
      </c>
      <c r="AB248">
        <v>6200</v>
      </c>
      <c r="AC248">
        <v>32</v>
      </c>
      <c r="AD248">
        <v>1624</v>
      </c>
    </row>
    <row r="249" spans="1:30">
      <c r="A249" t="s">
        <v>8</v>
      </c>
      <c r="B249" t="s">
        <v>112</v>
      </c>
      <c r="C249" t="s">
        <v>328</v>
      </c>
      <c r="D249" s="1">
        <v>0.88257288932800293</v>
      </c>
      <c r="E249">
        <v>30637</v>
      </c>
      <c r="F249">
        <v>34713</v>
      </c>
      <c r="G249" s="1">
        <v>0.82758623361587524</v>
      </c>
      <c r="H249">
        <v>48</v>
      </c>
      <c r="I249">
        <v>58</v>
      </c>
      <c r="J249">
        <v>26441</v>
      </c>
      <c r="K249">
        <v>4196</v>
      </c>
      <c r="L249">
        <v>9259</v>
      </c>
      <c r="M249">
        <v>21378</v>
      </c>
      <c r="N249">
        <v>15464</v>
      </c>
      <c r="O249">
        <v>15173</v>
      </c>
      <c r="P249">
        <v>6603</v>
      </c>
      <c r="Q249">
        <v>19838</v>
      </c>
      <c r="R249">
        <v>20914</v>
      </c>
      <c r="S249">
        <v>25316</v>
      </c>
      <c r="T249">
        <v>5678</v>
      </c>
      <c r="U249">
        <v>2449</v>
      </c>
      <c r="V249">
        <v>4832</v>
      </c>
      <c r="W249">
        <v>4427</v>
      </c>
      <c r="X249">
        <v>10632</v>
      </c>
      <c r="Y249">
        <v>10746</v>
      </c>
      <c r="Z249">
        <v>2248</v>
      </c>
      <c r="AA249">
        <v>1948</v>
      </c>
      <c r="AB249">
        <v>5678</v>
      </c>
      <c r="AC249">
        <v>0</v>
      </c>
      <c r="AD249">
        <v>0</v>
      </c>
    </row>
    <row r="250" spans="1:30">
      <c r="A250" t="s">
        <v>8</v>
      </c>
      <c r="B250" t="s">
        <v>112</v>
      </c>
      <c r="C250" t="s">
        <v>329</v>
      </c>
      <c r="D250" s="1">
        <v>0.72361505031585693</v>
      </c>
      <c r="E250">
        <v>30498</v>
      </c>
      <c r="F250">
        <v>42147</v>
      </c>
      <c r="G250" s="1">
        <v>0.88607597351074219</v>
      </c>
      <c r="H250">
        <v>70</v>
      </c>
      <c r="I250">
        <v>79</v>
      </c>
      <c r="J250">
        <v>28226</v>
      </c>
      <c r="K250">
        <v>2272</v>
      </c>
      <c r="L250">
        <v>8178</v>
      </c>
      <c r="M250">
        <v>22320</v>
      </c>
      <c r="N250">
        <v>15208</v>
      </c>
      <c r="O250">
        <v>15290</v>
      </c>
      <c r="P250">
        <v>6644</v>
      </c>
      <c r="Q250">
        <v>21582</v>
      </c>
      <c r="R250">
        <v>22818</v>
      </c>
      <c r="S250">
        <v>30384</v>
      </c>
      <c r="T250">
        <v>7247</v>
      </c>
      <c r="U250">
        <v>1393</v>
      </c>
      <c r="V250">
        <v>4098</v>
      </c>
      <c r="W250">
        <v>4080</v>
      </c>
      <c r="X250">
        <v>11110</v>
      </c>
      <c r="Y250">
        <v>11210</v>
      </c>
      <c r="Z250">
        <v>1154</v>
      </c>
      <c r="AA250">
        <v>1118</v>
      </c>
      <c r="AB250">
        <v>5069</v>
      </c>
      <c r="AC250">
        <v>27</v>
      </c>
      <c r="AD250">
        <v>2178</v>
      </c>
    </row>
    <row r="251" spans="1:30">
      <c r="A251" t="s">
        <v>20</v>
      </c>
      <c r="B251" t="s">
        <v>113</v>
      </c>
      <c r="C251" t="s">
        <v>330</v>
      </c>
      <c r="D251" s="1">
        <v>0.9036824107170105</v>
      </c>
      <c r="E251">
        <v>8014</v>
      </c>
      <c r="F251">
        <v>8868</v>
      </c>
      <c r="G251" s="1">
        <v>0.92592591047286987</v>
      </c>
      <c r="H251">
        <v>25</v>
      </c>
      <c r="I251">
        <v>27</v>
      </c>
      <c r="J251">
        <v>7261</v>
      </c>
      <c r="K251">
        <v>753</v>
      </c>
      <c r="L251">
        <v>2443</v>
      </c>
      <c r="M251">
        <v>5571</v>
      </c>
      <c r="N251">
        <v>4124</v>
      </c>
      <c r="O251">
        <v>3890</v>
      </c>
      <c r="P251">
        <v>1783</v>
      </c>
      <c r="Q251">
        <v>5478</v>
      </c>
      <c r="R251">
        <v>5689</v>
      </c>
      <c r="S251">
        <v>6277</v>
      </c>
      <c r="T251">
        <v>1641</v>
      </c>
      <c r="U251">
        <v>404</v>
      </c>
      <c r="V251">
        <v>1267</v>
      </c>
      <c r="W251">
        <v>1176</v>
      </c>
      <c r="X251">
        <v>2857</v>
      </c>
      <c r="Y251">
        <v>2714</v>
      </c>
      <c r="Z251">
        <v>381</v>
      </c>
      <c r="AA251">
        <v>372</v>
      </c>
      <c r="AB251">
        <v>1641</v>
      </c>
      <c r="AC251">
        <v>0</v>
      </c>
      <c r="AD251">
        <v>0</v>
      </c>
    </row>
    <row r="252" spans="1:30">
      <c r="A252" t="s">
        <v>20</v>
      </c>
      <c r="B252" t="s">
        <v>113</v>
      </c>
      <c r="C252" t="s">
        <v>113</v>
      </c>
      <c r="D252" s="1">
        <v>0.95439380407333374</v>
      </c>
      <c r="E252">
        <v>7460</v>
      </c>
      <c r="F252">
        <v>7816</v>
      </c>
      <c r="G252" s="1">
        <v>1</v>
      </c>
      <c r="H252">
        <v>21</v>
      </c>
      <c r="I252">
        <v>21</v>
      </c>
      <c r="J252">
        <v>6576</v>
      </c>
      <c r="K252">
        <v>884</v>
      </c>
      <c r="L252">
        <v>2083</v>
      </c>
      <c r="M252">
        <v>5377</v>
      </c>
      <c r="N252">
        <v>3828</v>
      </c>
      <c r="O252">
        <v>3632</v>
      </c>
      <c r="P252">
        <v>1430</v>
      </c>
      <c r="Q252">
        <v>5146</v>
      </c>
      <c r="R252">
        <v>5407</v>
      </c>
      <c r="S252">
        <v>5436</v>
      </c>
      <c r="T252">
        <v>1543</v>
      </c>
      <c r="U252">
        <v>1115</v>
      </c>
      <c r="V252">
        <v>1122</v>
      </c>
      <c r="W252">
        <v>961</v>
      </c>
      <c r="X252">
        <v>2706</v>
      </c>
      <c r="Y252">
        <v>2671</v>
      </c>
      <c r="Z252">
        <v>471</v>
      </c>
      <c r="AA252">
        <v>413</v>
      </c>
      <c r="AB252">
        <v>1543</v>
      </c>
      <c r="AC252">
        <v>0</v>
      </c>
      <c r="AD252">
        <v>0</v>
      </c>
    </row>
    <row r="253" spans="1:30">
      <c r="A253" t="s">
        <v>20</v>
      </c>
      <c r="B253" t="s">
        <v>113</v>
      </c>
      <c r="C253" t="s">
        <v>331</v>
      </c>
      <c r="D253" s="1">
        <v>0.86774098873138428</v>
      </c>
      <c r="E253">
        <v>11263</v>
      </c>
      <c r="F253">
        <v>12980</v>
      </c>
      <c r="G253" s="1">
        <v>1</v>
      </c>
      <c r="H253">
        <v>41</v>
      </c>
      <c r="I253">
        <v>41</v>
      </c>
      <c r="J253">
        <v>10142</v>
      </c>
      <c r="K253">
        <v>1121</v>
      </c>
      <c r="L253">
        <v>2990</v>
      </c>
      <c r="M253">
        <v>8273</v>
      </c>
      <c r="N253">
        <v>5766</v>
      </c>
      <c r="O253">
        <v>5497</v>
      </c>
      <c r="P253">
        <v>2143</v>
      </c>
      <c r="Q253">
        <v>7999</v>
      </c>
      <c r="R253">
        <v>8275</v>
      </c>
      <c r="S253">
        <v>9182</v>
      </c>
      <c r="T253">
        <v>2407</v>
      </c>
      <c r="U253">
        <v>1716</v>
      </c>
      <c r="V253">
        <v>1537</v>
      </c>
      <c r="W253">
        <v>1453</v>
      </c>
      <c r="X253">
        <v>4229</v>
      </c>
      <c r="Y253">
        <v>4044</v>
      </c>
      <c r="Z253">
        <v>577</v>
      </c>
      <c r="AA253">
        <v>544</v>
      </c>
      <c r="AB253">
        <v>2272</v>
      </c>
      <c r="AC253">
        <v>4</v>
      </c>
      <c r="AD253">
        <v>135</v>
      </c>
    </row>
    <row r="254" spans="1:30">
      <c r="A254" t="s">
        <v>20</v>
      </c>
      <c r="B254" t="s">
        <v>113</v>
      </c>
      <c r="C254" t="s">
        <v>332</v>
      </c>
      <c r="D254" s="1">
        <v>0.92607182264328003</v>
      </c>
      <c r="E254">
        <v>11989</v>
      </c>
      <c r="F254">
        <v>12946</v>
      </c>
      <c r="G254" s="1">
        <v>1</v>
      </c>
      <c r="H254">
        <v>40</v>
      </c>
      <c r="I254">
        <v>40</v>
      </c>
      <c r="J254">
        <v>10703</v>
      </c>
      <c r="K254">
        <v>1286</v>
      </c>
      <c r="L254">
        <v>3814</v>
      </c>
      <c r="M254">
        <v>8175</v>
      </c>
      <c r="N254">
        <v>6227</v>
      </c>
      <c r="O254">
        <v>5762</v>
      </c>
      <c r="P254">
        <v>2909</v>
      </c>
      <c r="Q254">
        <v>7794</v>
      </c>
      <c r="R254">
        <v>8285</v>
      </c>
      <c r="S254">
        <v>8690</v>
      </c>
      <c r="T254">
        <v>2869</v>
      </c>
      <c r="U254">
        <v>972</v>
      </c>
      <c r="V254">
        <v>2016</v>
      </c>
      <c r="W254">
        <v>1798</v>
      </c>
      <c r="X254">
        <v>4211</v>
      </c>
      <c r="Y254">
        <v>3964</v>
      </c>
      <c r="Z254">
        <v>668</v>
      </c>
      <c r="AA254">
        <v>618</v>
      </c>
      <c r="AB254">
        <v>2542</v>
      </c>
      <c r="AC254">
        <v>7</v>
      </c>
      <c r="AD254">
        <v>327</v>
      </c>
    </row>
    <row r="255" spans="1:30">
      <c r="A255" t="s">
        <v>21</v>
      </c>
      <c r="B255" t="s">
        <v>114</v>
      </c>
      <c r="C255" t="s">
        <v>333</v>
      </c>
      <c r="D255" s="1">
        <v>0.87939369678497314</v>
      </c>
      <c r="E255">
        <v>32528</v>
      </c>
      <c r="F255">
        <v>36989</v>
      </c>
      <c r="G255" s="1">
        <v>1</v>
      </c>
      <c r="H255">
        <v>66</v>
      </c>
      <c r="I255">
        <v>66</v>
      </c>
      <c r="J255">
        <v>28544</v>
      </c>
      <c r="K255">
        <v>3984</v>
      </c>
      <c r="L255">
        <v>9230</v>
      </c>
      <c r="M255">
        <v>23298</v>
      </c>
      <c r="N255">
        <v>16937</v>
      </c>
      <c r="O255">
        <v>15591</v>
      </c>
      <c r="P255">
        <v>6593</v>
      </c>
      <c r="Q255">
        <v>21951</v>
      </c>
      <c r="R255">
        <v>23707</v>
      </c>
      <c r="S255">
        <v>26494</v>
      </c>
      <c r="T255">
        <v>6532</v>
      </c>
      <c r="U255">
        <v>4955</v>
      </c>
      <c r="V255">
        <v>4824</v>
      </c>
      <c r="W255">
        <v>4406</v>
      </c>
      <c r="X255">
        <v>12113</v>
      </c>
      <c r="Y255">
        <v>11185</v>
      </c>
      <c r="Z255">
        <v>2106</v>
      </c>
      <c r="AA255">
        <v>1878</v>
      </c>
      <c r="AB255">
        <v>5021</v>
      </c>
      <c r="AC255">
        <v>26</v>
      </c>
      <c r="AD255">
        <v>1511</v>
      </c>
    </row>
    <row r="256" spans="1:30">
      <c r="A256" t="s">
        <v>21</v>
      </c>
      <c r="B256" t="s">
        <v>114</v>
      </c>
      <c r="C256" t="s">
        <v>334</v>
      </c>
      <c r="D256" s="1">
        <v>0.97028690576553345</v>
      </c>
      <c r="E256">
        <v>12456</v>
      </c>
      <c r="F256">
        <v>12837</v>
      </c>
      <c r="G256" s="1">
        <v>1</v>
      </c>
      <c r="H256">
        <v>30</v>
      </c>
      <c r="I256">
        <v>30</v>
      </c>
      <c r="J256">
        <v>11001</v>
      </c>
      <c r="K256">
        <v>1455</v>
      </c>
      <c r="L256">
        <v>3479</v>
      </c>
      <c r="M256">
        <v>8977</v>
      </c>
      <c r="N256">
        <v>6468</v>
      </c>
      <c r="O256">
        <v>5988</v>
      </c>
      <c r="P256">
        <v>2361</v>
      </c>
      <c r="Q256">
        <v>8640</v>
      </c>
      <c r="R256">
        <v>9223</v>
      </c>
      <c r="S256">
        <v>9609</v>
      </c>
      <c r="T256">
        <v>1853</v>
      </c>
      <c r="U256">
        <v>1843</v>
      </c>
      <c r="V256">
        <v>1785</v>
      </c>
      <c r="W256">
        <v>1694</v>
      </c>
      <c r="X256">
        <v>4683</v>
      </c>
      <c r="Y256">
        <v>4294</v>
      </c>
      <c r="Z256">
        <v>788</v>
      </c>
      <c r="AA256">
        <v>667</v>
      </c>
      <c r="AB256">
        <v>1577</v>
      </c>
      <c r="AC256">
        <v>7</v>
      </c>
      <c r="AD256">
        <v>276</v>
      </c>
    </row>
    <row r="257" spans="1:30">
      <c r="A257" t="s">
        <v>21</v>
      </c>
      <c r="B257" t="s">
        <v>115</v>
      </c>
      <c r="C257" t="s">
        <v>335</v>
      </c>
      <c r="D257" s="1">
        <v>0.83366674184799194</v>
      </c>
      <c r="E257">
        <v>20169</v>
      </c>
      <c r="F257">
        <v>24193</v>
      </c>
      <c r="G257" s="1">
        <v>0.96969699859619141</v>
      </c>
      <c r="H257">
        <v>64</v>
      </c>
      <c r="I257">
        <v>66</v>
      </c>
      <c r="J257">
        <v>19176</v>
      </c>
      <c r="K257">
        <v>993</v>
      </c>
      <c r="L257">
        <v>5185</v>
      </c>
      <c r="M257">
        <v>14984</v>
      </c>
      <c r="N257">
        <v>10319</v>
      </c>
      <c r="O257">
        <v>9850</v>
      </c>
      <c r="P257">
        <v>4395</v>
      </c>
      <c r="Q257">
        <v>14781</v>
      </c>
      <c r="R257">
        <v>15675</v>
      </c>
      <c r="S257">
        <v>16465</v>
      </c>
      <c r="T257">
        <v>5136</v>
      </c>
      <c r="U257">
        <v>2635</v>
      </c>
      <c r="V257">
        <v>2721</v>
      </c>
      <c r="W257">
        <v>2464</v>
      </c>
      <c r="X257">
        <v>7598</v>
      </c>
      <c r="Y257">
        <v>7386</v>
      </c>
      <c r="Z257">
        <v>507</v>
      </c>
      <c r="AA257">
        <v>486</v>
      </c>
      <c r="AB257">
        <v>4268</v>
      </c>
      <c r="AC257">
        <v>20</v>
      </c>
      <c r="AD257">
        <v>868</v>
      </c>
    </row>
    <row r="258" spans="1:30">
      <c r="A258" t="s">
        <v>21</v>
      </c>
      <c r="B258" t="s">
        <v>115</v>
      </c>
      <c r="C258" t="s">
        <v>336</v>
      </c>
      <c r="D258" s="1">
        <v>0.8256269097328186</v>
      </c>
      <c r="E258">
        <v>17463</v>
      </c>
      <c r="F258">
        <v>21151</v>
      </c>
      <c r="G258" s="1">
        <v>1.0175439119338989</v>
      </c>
      <c r="H258">
        <v>58</v>
      </c>
      <c r="I258">
        <v>57</v>
      </c>
      <c r="J258">
        <v>15885</v>
      </c>
      <c r="K258">
        <v>1578</v>
      </c>
      <c r="L258">
        <v>5747</v>
      </c>
      <c r="M258">
        <v>11716</v>
      </c>
      <c r="N258">
        <v>9138</v>
      </c>
      <c r="O258">
        <v>8325</v>
      </c>
      <c r="P258">
        <v>4709</v>
      </c>
      <c r="Q258">
        <v>11176</v>
      </c>
      <c r="R258">
        <v>12346</v>
      </c>
      <c r="S258">
        <v>12724</v>
      </c>
      <c r="T258">
        <v>6161</v>
      </c>
      <c r="U258">
        <v>1542</v>
      </c>
      <c r="V258">
        <v>2988</v>
      </c>
      <c r="W258">
        <v>2759</v>
      </c>
      <c r="X258">
        <v>6150</v>
      </c>
      <c r="Y258">
        <v>5566</v>
      </c>
      <c r="Z258">
        <v>802</v>
      </c>
      <c r="AA258">
        <v>776</v>
      </c>
      <c r="AB258">
        <v>4465</v>
      </c>
      <c r="AC258">
        <v>14</v>
      </c>
      <c r="AD258">
        <v>1696</v>
      </c>
    </row>
    <row r="259" spans="1:30">
      <c r="A259" t="s">
        <v>21</v>
      </c>
      <c r="B259" t="s">
        <v>115</v>
      </c>
      <c r="C259" t="s">
        <v>337</v>
      </c>
      <c r="D259" s="1">
        <v>0.90477442741394043</v>
      </c>
      <c r="E259">
        <v>19284</v>
      </c>
      <c r="F259">
        <v>21314</v>
      </c>
      <c r="G259" s="1">
        <v>1.021276593208313</v>
      </c>
      <c r="H259">
        <v>48</v>
      </c>
      <c r="I259">
        <v>47</v>
      </c>
      <c r="J259">
        <v>17461</v>
      </c>
      <c r="K259">
        <v>1823</v>
      </c>
      <c r="L259">
        <v>5639</v>
      </c>
      <c r="M259">
        <v>13645</v>
      </c>
      <c r="N259">
        <v>9691</v>
      </c>
      <c r="O259">
        <v>9593</v>
      </c>
      <c r="P259">
        <v>4710</v>
      </c>
      <c r="Q259">
        <v>12751</v>
      </c>
      <c r="R259">
        <v>14797</v>
      </c>
      <c r="S259">
        <v>13360</v>
      </c>
      <c r="T259">
        <v>5670</v>
      </c>
      <c r="U259">
        <v>1953</v>
      </c>
      <c r="V259">
        <v>2791</v>
      </c>
      <c r="W259">
        <v>2848</v>
      </c>
      <c r="X259">
        <v>6900</v>
      </c>
      <c r="Y259">
        <v>6745</v>
      </c>
      <c r="Z259">
        <v>927</v>
      </c>
      <c r="AA259">
        <v>896</v>
      </c>
      <c r="AB259">
        <v>5312</v>
      </c>
      <c r="AC259">
        <v>708</v>
      </c>
      <c r="AD259">
        <v>358</v>
      </c>
    </row>
    <row r="260" spans="1:30">
      <c r="A260" t="s">
        <v>21</v>
      </c>
      <c r="B260" t="s">
        <v>115</v>
      </c>
      <c r="C260" t="s">
        <v>338</v>
      </c>
      <c r="D260" s="1">
        <v>1.0150038003921509</v>
      </c>
      <c r="E260">
        <v>12664</v>
      </c>
      <c r="F260">
        <v>12477</v>
      </c>
      <c r="G260" s="1">
        <v>1.1935484409332275</v>
      </c>
      <c r="H260">
        <v>37</v>
      </c>
      <c r="I260">
        <v>31</v>
      </c>
      <c r="J260">
        <v>11620</v>
      </c>
      <c r="K260">
        <v>1044</v>
      </c>
      <c r="L260">
        <v>3643</v>
      </c>
      <c r="M260">
        <v>9021</v>
      </c>
      <c r="N260">
        <v>6656</v>
      </c>
      <c r="O260">
        <v>6008</v>
      </c>
      <c r="P260">
        <v>2839</v>
      </c>
      <c r="Q260">
        <v>8781</v>
      </c>
      <c r="R260">
        <v>9509</v>
      </c>
      <c r="S260">
        <v>8587</v>
      </c>
      <c r="T260">
        <v>2553</v>
      </c>
      <c r="U260">
        <v>680</v>
      </c>
      <c r="V260">
        <v>1901</v>
      </c>
      <c r="W260">
        <v>1742</v>
      </c>
      <c r="X260">
        <v>4755</v>
      </c>
      <c r="Y260">
        <v>4266</v>
      </c>
      <c r="Z260">
        <v>547</v>
      </c>
      <c r="AA260">
        <v>497</v>
      </c>
      <c r="AB260">
        <v>1923</v>
      </c>
      <c r="AC260">
        <v>13</v>
      </c>
      <c r="AD260">
        <v>630</v>
      </c>
    </row>
    <row r="261" spans="1:30">
      <c r="A261" t="s">
        <v>17</v>
      </c>
      <c r="B261" t="s">
        <v>116</v>
      </c>
      <c r="C261" t="s">
        <v>339</v>
      </c>
      <c r="D261" s="1">
        <v>0.81563448905944824</v>
      </c>
      <c r="E261">
        <v>45998</v>
      </c>
      <c r="F261">
        <v>56395</v>
      </c>
      <c r="G261" s="1">
        <v>0.97959184646606445</v>
      </c>
      <c r="H261">
        <v>96</v>
      </c>
      <c r="I261">
        <v>98</v>
      </c>
      <c r="J261">
        <v>41028</v>
      </c>
      <c r="K261">
        <v>4970</v>
      </c>
      <c r="L261">
        <v>11099</v>
      </c>
      <c r="M261">
        <v>34899</v>
      </c>
      <c r="N261">
        <v>22972</v>
      </c>
      <c r="O261">
        <v>23026</v>
      </c>
      <c r="P261">
        <v>8031</v>
      </c>
      <c r="Q261">
        <v>32997</v>
      </c>
      <c r="R261">
        <v>34885</v>
      </c>
      <c r="S261">
        <v>42216</v>
      </c>
      <c r="T261">
        <v>8137</v>
      </c>
      <c r="U261">
        <v>6952</v>
      </c>
      <c r="V261">
        <v>5691</v>
      </c>
      <c r="W261">
        <v>5408</v>
      </c>
      <c r="X261">
        <v>17281</v>
      </c>
      <c r="Y261">
        <v>17618</v>
      </c>
      <c r="Z261">
        <v>2413</v>
      </c>
      <c r="AA261">
        <v>2557</v>
      </c>
      <c r="AB261">
        <v>5971</v>
      </c>
      <c r="AC261">
        <v>77</v>
      </c>
      <c r="AD261">
        <v>2166</v>
      </c>
    </row>
    <row r="262" spans="1:30">
      <c r="A262" t="s">
        <v>17</v>
      </c>
      <c r="B262" t="s">
        <v>116</v>
      </c>
      <c r="C262" t="s">
        <v>340</v>
      </c>
      <c r="D262" s="1">
        <v>0.82471591234207153</v>
      </c>
      <c r="E262">
        <v>32654</v>
      </c>
      <c r="F262">
        <v>39594</v>
      </c>
      <c r="G262" s="1">
        <v>1</v>
      </c>
      <c r="H262">
        <v>83</v>
      </c>
      <c r="I262">
        <v>83</v>
      </c>
      <c r="J262">
        <v>28763</v>
      </c>
      <c r="K262">
        <v>3891</v>
      </c>
      <c r="L262">
        <v>9736</v>
      </c>
      <c r="M262">
        <v>22918</v>
      </c>
      <c r="N262">
        <v>16474</v>
      </c>
      <c r="O262">
        <v>16180</v>
      </c>
      <c r="P262">
        <v>7068</v>
      </c>
      <c r="Q262">
        <v>21695</v>
      </c>
      <c r="R262">
        <v>22859</v>
      </c>
      <c r="S262">
        <v>26597</v>
      </c>
      <c r="T262">
        <v>8755</v>
      </c>
      <c r="U262">
        <v>5763</v>
      </c>
      <c r="V262">
        <v>4922</v>
      </c>
      <c r="W262">
        <v>4814</v>
      </c>
      <c r="X262">
        <v>11552</v>
      </c>
      <c r="Y262">
        <v>11366</v>
      </c>
      <c r="Z262">
        <v>1939</v>
      </c>
      <c r="AA262">
        <v>1952</v>
      </c>
      <c r="AB262">
        <v>5353</v>
      </c>
      <c r="AC262">
        <v>82</v>
      </c>
      <c r="AD262">
        <v>3402</v>
      </c>
    </row>
    <row r="263" spans="1:30">
      <c r="A263" t="s">
        <v>17</v>
      </c>
      <c r="B263" t="s">
        <v>117</v>
      </c>
      <c r="C263" t="s">
        <v>222</v>
      </c>
      <c r="D263" s="1">
        <v>0.85272794961929321</v>
      </c>
      <c r="E263">
        <v>36273</v>
      </c>
      <c r="F263">
        <v>42538</v>
      </c>
      <c r="G263" s="1">
        <v>0.92857140302658081</v>
      </c>
      <c r="H263">
        <v>65</v>
      </c>
      <c r="I263">
        <v>70</v>
      </c>
      <c r="J263">
        <v>31778</v>
      </c>
      <c r="K263">
        <v>4495</v>
      </c>
      <c r="L263">
        <v>9033</v>
      </c>
      <c r="M263">
        <v>27240</v>
      </c>
      <c r="N263">
        <v>18149</v>
      </c>
      <c r="O263">
        <v>18124</v>
      </c>
      <c r="P263">
        <v>6287</v>
      </c>
      <c r="Q263">
        <v>25491</v>
      </c>
      <c r="R263">
        <v>26983</v>
      </c>
      <c r="S263">
        <v>31777</v>
      </c>
      <c r="T263">
        <v>6203</v>
      </c>
      <c r="U263">
        <v>1302</v>
      </c>
      <c r="V263">
        <v>4576</v>
      </c>
      <c r="W263">
        <v>4457</v>
      </c>
      <c r="X263">
        <v>13573</v>
      </c>
      <c r="Y263">
        <v>13667</v>
      </c>
      <c r="Z263">
        <v>2166</v>
      </c>
      <c r="AA263">
        <v>2329</v>
      </c>
      <c r="AB263">
        <v>4598</v>
      </c>
      <c r="AC263">
        <v>31</v>
      </c>
      <c r="AD263">
        <v>1605</v>
      </c>
    </row>
    <row r="264" spans="1:30">
      <c r="A264" t="s">
        <v>17</v>
      </c>
      <c r="B264" t="s">
        <v>117</v>
      </c>
      <c r="C264" t="s">
        <v>189</v>
      </c>
      <c r="D264" s="1">
        <v>0.87709808349609375</v>
      </c>
      <c r="E264">
        <v>28218</v>
      </c>
      <c r="F264">
        <v>32172</v>
      </c>
      <c r="G264" s="1">
        <v>1</v>
      </c>
      <c r="H264">
        <v>67</v>
      </c>
      <c r="I264">
        <v>67</v>
      </c>
      <c r="J264">
        <v>25298</v>
      </c>
      <c r="K264">
        <v>2920</v>
      </c>
      <c r="L264">
        <v>7242</v>
      </c>
      <c r="M264">
        <v>20976</v>
      </c>
      <c r="N264">
        <v>13884</v>
      </c>
      <c r="O264">
        <v>14334</v>
      </c>
      <c r="P264">
        <v>5700</v>
      </c>
      <c r="Q264">
        <v>19598</v>
      </c>
      <c r="R264">
        <v>20103</v>
      </c>
      <c r="S264">
        <v>21344</v>
      </c>
      <c r="T264">
        <v>7381</v>
      </c>
      <c r="U264">
        <v>3876</v>
      </c>
      <c r="V264">
        <v>3646</v>
      </c>
      <c r="W264">
        <v>3596</v>
      </c>
      <c r="X264">
        <v>10238</v>
      </c>
      <c r="Y264">
        <v>10738</v>
      </c>
      <c r="Z264">
        <v>1374</v>
      </c>
      <c r="AA264">
        <v>1546</v>
      </c>
      <c r="AB264">
        <v>4228</v>
      </c>
      <c r="AC264">
        <v>56</v>
      </c>
      <c r="AD264">
        <v>3153</v>
      </c>
    </row>
    <row r="265" spans="1:30">
      <c r="A265" t="s">
        <v>17</v>
      </c>
      <c r="B265" t="s">
        <v>117</v>
      </c>
      <c r="C265" t="s">
        <v>341</v>
      </c>
      <c r="D265" s="1">
        <v>0.82897138595581055</v>
      </c>
      <c r="E265">
        <v>38668</v>
      </c>
      <c r="F265">
        <v>46646</v>
      </c>
      <c r="G265" s="1">
        <v>1.0322580337524414</v>
      </c>
      <c r="H265">
        <v>64</v>
      </c>
      <c r="I265">
        <v>62</v>
      </c>
      <c r="J265">
        <v>33833</v>
      </c>
      <c r="K265">
        <v>4835</v>
      </c>
      <c r="L265">
        <v>8472</v>
      </c>
      <c r="M265">
        <v>30196</v>
      </c>
      <c r="N265">
        <v>19108</v>
      </c>
      <c r="O265">
        <v>19560</v>
      </c>
      <c r="P265">
        <v>5869</v>
      </c>
      <c r="Q265">
        <v>27964</v>
      </c>
      <c r="R265">
        <v>29909</v>
      </c>
      <c r="S265">
        <v>32793</v>
      </c>
      <c r="T265">
        <v>8855</v>
      </c>
      <c r="U265">
        <v>2847</v>
      </c>
      <c r="V265">
        <v>4290</v>
      </c>
      <c r="W265">
        <v>4182</v>
      </c>
      <c r="X265">
        <v>14818</v>
      </c>
      <c r="Y265">
        <v>15378</v>
      </c>
      <c r="Z265">
        <v>2321</v>
      </c>
      <c r="AA265">
        <v>2514</v>
      </c>
      <c r="AB265">
        <v>4709</v>
      </c>
      <c r="AC265">
        <v>83</v>
      </c>
      <c r="AD265">
        <v>4146</v>
      </c>
    </row>
    <row r="266" spans="1:30">
      <c r="A266" t="s">
        <v>17</v>
      </c>
      <c r="B266" t="s">
        <v>117</v>
      </c>
      <c r="C266" t="s">
        <v>342</v>
      </c>
      <c r="D266" s="1">
        <v>0.80078917741775513</v>
      </c>
      <c r="E266">
        <v>38827</v>
      </c>
      <c r="F266">
        <v>48486</v>
      </c>
      <c r="G266" s="1">
        <v>0.91250002384185791</v>
      </c>
      <c r="H266">
        <v>73</v>
      </c>
      <c r="I266">
        <v>80</v>
      </c>
      <c r="J266">
        <v>32806</v>
      </c>
      <c r="K266">
        <v>6021</v>
      </c>
      <c r="L266">
        <v>9611</v>
      </c>
      <c r="M266">
        <v>29216</v>
      </c>
      <c r="N266">
        <v>19526</v>
      </c>
      <c r="O266">
        <v>19301</v>
      </c>
      <c r="P266">
        <v>6298</v>
      </c>
      <c r="Q266">
        <v>26508</v>
      </c>
      <c r="R266">
        <v>29380</v>
      </c>
      <c r="S266">
        <v>35509</v>
      </c>
      <c r="T266">
        <v>7782</v>
      </c>
      <c r="U266">
        <v>4626</v>
      </c>
      <c r="V266">
        <v>4901</v>
      </c>
      <c r="W266">
        <v>4710</v>
      </c>
      <c r="X266">
        <v>14625</v>
      </c>
      <c r="Y266">
        <v>14591</v>
      </c>
      <c r="Z266">
        <v>2987</v>
      </c>
      <c r="AA266">
        <v>3034</v>
      </c>
      <c r="AB266">
        <v>6374</v>
      </c>
      <c r="AC266">
        <v>35</v>
      </c>
      <c r="AD266">
        <v>1408</v>
      </c>
    </row>
    <row r="267" spans="1:30">
      <c r="A267" t="s">
        <v>5</v>
      </c>
      <c r="B267" t="s">
        <v>118</v>
      </c>
      <c r="C267" t="s">
        <v>343</v>
      </c>
      <c r="D267" s="1">
        <v>1.0362675189971924</v>
      </c>
      <c r="E267">
        <v>29973</v>
      </c>
      <c r="F267">
        <v>28924</v>
      </c>
      <c r="G267" s="1">
        <v>1.049180269241333</v>
      </c>
      <c r="H267">
        <v>64</v>
      </c>
      <c r="I267">
        <v>61</v>
      </c>
      <c r="J267">
        <v>28193</v>
      </c>
      <c r="K267">
        <v>1780</v>
      </c>
      <c r="L267">
        <v>6812</v>
      </c>
      <c r="M267">
        <v>23161</v>
      </c>
      <c r="N267">
        <v>14834</v>
      </c>
      <c r="O267">
        <v>15139</v>
      </c>
      <c r="P267">
        <v>5425</v>
      </c>
      <c r="Q267">
        <v>22768</v>
      </c>
      <c r="R267">
        <v>23994</v>
      </c>
      <c r="S267">
        <v>20149</v>
      </c>
      <c r="T267">
        <v>5676</v>
      </c>
      <c r="U267">
        <v>2112</v>
      </c>
      <c r="V267">
        <v>3416</v>
      </c>
      <c r="W267">
        <v>3396</v>
      </c>
      <c r="X267">
        <v>11418</v>
      </c>
      <c r="Y267">
        <v>11743</v>
      </c>
      <c r="Z267">
        <v>894</v>
      </c>
      <c r="AA267">
        <v>886</v>
      </c>
      <c r="AB267">
        <v>4474</v>
      </c>
      <c r="AC267">
        <v>34</v>
      </c>
      <c r="AD267">
        <v>1202</v>
      </c>
    </row>
    <row r="268" spans="1:30">
      <c r="A268" t="s">
        <v>5</v>
      </c>
      <c r="B268" t="s">
        <v>118</v>
      </c>
      <c r="C268" t="s">
        <v>344</v>
      </c>
      <c r="D268" s="1">
        <v>0.88348889350891113</v>
      </c>
      <c r="E268">
        <v>18767</v>
      </c>
      <c r="F268">
        <v>21242</v>
      </c>
      <c r="G268" s="1">
        <v>1</v>
      </c>
      <c r="H268">
        <v>46</v>
      </c>
      <c r="I268">
        <v>46</v>
      </c>
      <c r="J268">
        <v>17574</v>
      </c>
      <c r="K268">
        <v>1193</v>
      </c>
      <c r="L268">
        <v>4591</v>
      </c>
      <c r="M268">
        <v>14176</v>
      </c>
      <c r="N268">
        <v>9430</v>
      </c>
      <c r="O268">
        <v>9337</v>
      </c>
      <c r="P268">
        <v>3741</v>
      </c>
      <c r="Q268">
        <v>13833</v>
      </c>
      <c r="R268">
        <v>14634</v>
      </c>
      <c r="S268">
        <v>14763</v>
      </c>
      <c r="T268">
        <v>4203</v>
      </c>
      <c r="U268">
        <v>688</v>
      </c>
      <c r="V268">
        <v>2389</v>
      </c>
      <c r="W268">
        <v>2202</v>
      </c>
      <c r="X268">
        <v>7041</v>
      </c>
      <c r="Y268">
        <v>7135</v>
      </c>
      <c r="Z268">
        <v>611</v>
      </c>
      <c r="AA268">
        <v>582</v>
      </c>
      <c r="AB268">
        <v>3653</v>
      </c>
      <c r="AC268">
        <v>11</v>
      </c>
      <c r="AD268">
        <v>550</v>
      </c>
    </row>
    <row r="269" spans="1:30">
      <c r="A269" t="s">
        <v>5</v>
      </c>
      <c r="B269" t="s">
        <v>119</v>
      </c>
      <c r="C269" t="s">
        <v>119</v>
      </c>
      <c r="D269" s="1">
        <v>0.84427541494369507</v>
      </c>
      <c r="E269">
        <v>20802</v>
      </c>
      <c r="F269">
        <v>24639</v>
      </c>
      <c r="G269" s="1">
        <v>0.84210526943206787</v>
      </c>
      <c r="H269">
        <v>48</v>
      </c>
      <c r="I269">
        <v>57</v>
      </c>
      <c r="J269">
        <v>19579</v>
      </c>
      <c r="K269">
        <v>1223</v>
      </c>
      <c r="L269">
        <v>5665</v>
      </c>
      <c r="M269">
        <v>15137</v>
      </c>
      <c r="N269">
        <v>10249</v>
      </c>
      <c r="O269">
        <v>10553</v>
      </c>
      <c r="P269">
        <v>4731</v>
      </c>
      <c r="Q269">
        <v>14848</v>
      </c>
      <c r="R269">
        <v>15967</v>
      </c>
      <c r="S269">
        <v>17098</v>
      </c>
      <c r="T269">
        <v>4901</v>
      </c>
      <c r="U269">
        <v>1593</v>
      </c>
      <c r="V269">
        <v>2879</v>
      </c>
      <c r="W269">
        <v>2786</v>
      </c>
      <c r="X269">
        <v>7370</v>
      </c>
      <c r="Y269">
        <v>7767</v>
      </c>
      <c r="Z269">
        <v>677</v>
      </c>
      <c r="AA269">
        <v>546</v>
      </c>
      <c r="AB269">
        <v>4079</v>
      </c>
      <c r="AC269">
        <v>19</v>
      </c>
      <c r="AD269">
        <v>822</v>
      </c>
    </row>
    <row r="270" spans="1:30">
      <c r="A270" t="s">
        <v>5</v>
      </c>
      <c r="B270" t="s">
        <v>119</v>
      </c>
      <c r="C270" t="s">
        <v>345</v>
      </c>
      <c r="D270" s="1">
        <v>0.98250347375869751</v>
      </c>
      <c r="E270">
        <v>11442</v>
      </c>
      <c r="F270">
        <v>11646</v>
      </c>
      <c r="G270" s="1">
        <v>1</v>
      </c>
      <c r="H270">
        <v>33</v>
      </c>
      <c r="I270">
        <v>33</v>
      </c>
      <c r="J270">
        <v>10363</v>
      </c>
      <c r="K270">
        <v>1079</v>
      </c>
      <c r="L270">
        <v>2934</v>
      </c>
      <c r="M270">
        <v>8508</v>
      </c>
      <c r="N270">
        <v>5730</v>
      </c>
      <c r="O270">
        <v>5712</v>
      </c>
      <c r="P270">
        <v>2094</v>
      </c>
      <c r="Q270">
        <v>8269</v>
      </c>
      <c r="R270">
        <v>8610</v>
      </c>
      <c r="S270">
        <v>8482</v>
      </c>
      <c r="T270">
        <v>1916</v>
      </c>
      <c r="U270">
        <v>1044</v>
      </c>
      <c r="V270">
        <v>1488</v>
      </c>
      <c r="W270">
        <v>1446</v>
      </c>
      <c r="X270">
        <v>4242</v>
      </c>
      <c r="Y270">
        <v>4266</v>
      </c>
      <c r="Z270">
        <v>547</v>
      </c>
      <c r="AA270">
        <v>532</v>
      </c>
      <c r="AB270">
        <v>1770</v>
      </c>
      <c r="AC270">
        <v>3</v>
      </c>
      <c r="AD270">
        <v>146</v>
      </c>
    </row>
    <row r="271" spans="1:30">
      <c r="A271" t="s">
        <v>12</v>
      </c>
      <c r="B271" t="s">
        <v>12</v>
      </c>
      <c r="C271" t="s">
        <v>12</v>
      </c>
      <c r="D271" s="1">
        <v>0.85838097333908081</v>
      </c>
      <c r="E271">
        <v>15835</v>
      </c>
      <c r="F271">
        <v>18448</v>
      </c>
      <c r="G271" s="1">
        <v>1</v>
      </c>
      <c r="H271">
        <v>36</v>
      </c>
      <c r="I271">
        <v>36</v>
      </c>
      <c r="J271">
        <v>14196</v>
      </c>
      <c r="K271">
        <v>1639</v>
      </c>
      <c r="L271">
        <v>4091</v>
      </c>
      <c r="M271">
        <v>11744</v>
      </c>
      <c r="N271">
        <v>7873</v>
      </c>
      <c r="O271">
        <v>7962</v>
      </c>
      <c r="P271">
        <v>2820</v>
      </c>
      <c r="Q271">
        <v>11376</v>
      </c>
      <c r="R271">
        <v>11978</v>
      </c>
      <c r="S271">
        <v>12958</v>
      </c>
      <c r="T271">
        <v>3513</v>
      </c>
      <c r="U271">
        <v>673</v>
      </c>
      <c r="V271">
        <v>2040</v>
      </c>
      <c r="W271">
        <v>2051</v>
      </c>
      <c r="X271">
        <v>5833</v>
      </c>
      <c r="Y271">
        <v>5911</v>
      </c>
      <c r="Z271">
        <v>782</v>
      </c>
      <c r="AA271">
        <v>857</v>
      </c>
      <c r="AB271">
        <v>2383</v>
      </c>
      <c r="AC271">
        <v>29</v>
      </c>
      <c r="AD271">
        <v>1130</v>
      </c>
    </row>
    <row r="272" spans="1:30">
      <c r="A272" t="s">
        <v>12</v>
      </c>
      <c r="B272" t="s">
        <v>12</v>
      </c>
      <c r="C272" t="s">
        <v>189</v>
      </c>
      <c r="D272" s="1">
        <v>0.88619905710220337</v>
      </c>
      <c r="E272">
        <v>18501</v>
      </c>
      <c r="F272">
        <v>20877</v>
      </c>
      <c r="G272" s="1">
        <v>1</v>
      </c>
      <c r="H272">
        <v>51</v>
      </c>
      <c r="I272">
        <v>51</v>
      </c>
      <c r="J272">
        <v>17205</v>
      </c>
      <c r="K272">
        <v>1296</v>
      </c>
      <c r="L272">
        <v>4680</v>
      </c>
      <c r="M272">
        <v>13821</v>
      </c>
      <c r="N272">
        <v>9190</v>
      </c>
      <c r="O272">
        <v>9311</v>
      </c>
      <c r="P272">
        <v>3621</v>
      </c>
      <c r="Q272">
        <v>13584</v>
      </c>
      <c r="R272">
        <v>13976</v>
      </c>
      <c r="S272">
        <v>14401</v>
      </c>
      <c r="T272">
        <v>4239</v>
      </c>
      <c r="U272">
        <v>1874</v>
      </c>
      <c r="V272">
        <v>2313</v>
      </c>
      <c r="W272">
        <v>2367</v>
      </c>
      <c r="X272">
        <v>6877</v>
      </c>
      <c r="Y272">
        <v>6944</v>
      </c>
      <c r="Z272">
        <v>564</v>
      </c>
      <c r="AA272">
        <v>732</v>
      </c>
      <c r="AB272">
        <v>2898</v>
      </c>
      <c r="AC272">
        <v>34</v>
      </c>
      <c r="AD272">
        <v>1341</v>
      </c>
    </row>
    <row r="273" spans="1:30">
      <c r="A273" t="s">
        <v>19</v>
      </c>
      <c r="B273" t="s">
        <v>120</v>
      </c>
      <c r="C273" t="s">
        <v>346</v>
      </c>
      <c r="D273" s="1">
        <v>0.87697815895080566</v>
      </c>
      <c r="E273">
        <v>4584</v>
      </c>
      <c r="F273">
        <v>5227</v>
      </c>
      <c r="G273" s="1">
        <v>1</v>
      </c>
      <c r="H273">
        <v>21</v>
      </c>
      <c r="I273">
        <v>21</v>
      </c>
      <c r="J273">
        <v>4399</v>
      </c>
      <c r="K273">
        <v>185</v>
      </c>
      <c r="L273">
        <v>1096</v>
      </c>
      <c r="M273">
        <v>3488</v>
      </c>
      <c r="N273">
        <v>2349</v>
      </c>
      <c r="O273">
        <v>2235</v>
      </c>
      <c r="P273">
        <v>998</v>
      </c>
      <c r="Q273">
        <v>3401</v>
      </c>
      <c r="R273">
        <v>3532</v>
      </c>
      <c r="S273">
        <v>3598</v>
      </c>
      <c r="T273">
        <v>1069</v>
      </c>
      <c r="U273">
        <v>736</v>
      </c>
      <c r="V273">
        <v>555</v>
      </c>
      <c r="W273">
        <v>541</v>
      </c>
      <c r="X273">
        <v>1794</v>
      </c>
      <c r="Y273">
        <v>1694</v>
      </c>
      <c r="Z273">
        <v>84</v>
      </c>
      <c r="AA273">
        <v>101</v>
      </c>
      <c r="AB273">
        <v>1069</v>
      </c>
      <c r="AC273">
        <v>0</v>
      </c>
      <c r="AD273">
        <v>0</v>
      </c>
    </row>
    <row r="274" spans="1:30">
      <c r="A274" t="s">
        <v>19</v>
      </c>
      <c r="B274" t="s">
        <v>120</v>
      </c>
      <c r="C274" t="s">
        <v>347</v>
      </c>
      <c r="D274" s="1">
        <v>0.77719473838806152</v>
      </c>
      <c r="E274">
        <v>8816</v>
      </c>
      <c r="F274">
        <v>11343</v>
      </c>
      <c r="G274" s="1">
        <v>0.93548387289047241</v>
      </c>
      <c r="H274">
        <v>29</v>
      </c>
      <c r="I274">
        <v>31</v>
      </c>
      <c r="J274">
        <v>8560</v>
      </c>
      <c r="K274">
        <v>256</v>
      </c>
      <c r="L274">
        <v>2525</v>
      </c>
      <c r="M274">
        <v>6291</v>
      </c>
      <c r="N274">
        <v>4382</v>
      </c>
      <c r="O274">
        <v>4434</v>
      </c>
      <c r="P274">
        <v>2321</v>
      </c>
      <c r="Q274">
        <v>6239</v>
      </c>
      <c r="R274">
        <v>6783</v>
      </c>
      <c r="S274">
        <v>7156</v>
      </c>
      <c r="T274">
        <v>2972</v>
      </c>
      <c r="U274">
        <v>682</v>
      </c>
      <c r="V274">
        <v>1192</v>
      </c>
      <c r="W274">
        <v>1333</v>
      </c>
      <c r="X274">
        <v>3190</v>
      </c>
      <c r="Y274">
        <v>3101</v>
      </c>
      <c r="Z274">
        <v>123</v>
      </c>
      <c r="AA274">
        <v>133</v>
      </c>
      <c r="AB274">
        <v>2126</v>
      </c>
      <c r="AC274">
        <v>18</v>
      </c>
      <c r="AD274">
        <v>846</v>
      </c>
    </row>
    <row r="275" spans="1:30">
      <c r="A275" t="s">
        <v>19</v>
      </c>
      <c r="B275" t="s">
        <v>120</v>
      </c>
      <c r="C275" t="s">
        <v>120</v>
      </c>
      <c r="D275" s="1">
        <v>0.95375287532806396</v>
      </c>
      <c r="E275">
        <v>14738</v>
      </c>
      <c r="F275">
        <v>15453</v>
      </c>
      <c r="G275" s="1">
        <v>1.0249999761581421</v>
      </c>
      <c r="H275">
        <v>41</v>
      </c>
      <c r="I275">
        <v>40</v>
      </c>
      <c r="J275">
        <v>14374</v>
      </c>
      <c r="K275">
        <v>364</v>
      </c>
      <c r="L275">
        <v>4233</v>
      </c>
      <c r="M275">
        <v>10505</v>
      </c>
      <c r="N275">
        <v>7462</v>
      </c>
      <c r="O275">
        <v>7276</v>
      </c>
      <c r="P275">
        <v>3919</v>
      </c>
      <c r="Q275">
        <v>10455</v>
      </c>
      <c r="R275">
        <v>10907</v>
      </c>
      <c r="S275">
        <v>10322</v>
      </c>
      <c r="T275">
        <v>3475</v>
      </c>
      <c r="U275">
        <v>1520</v>
      </c>
      <c r="V275">
        <v>2151</v>
      </c>
      <c r="W275">
        <v>2082</v>
      </c>
      <c r="X275">
        <v>5311</v>
      </c>
      <c r="Y275">
        <v>5194</v>
      </c>
      <c r="Z275">
        <v>164</v>
      </c>
      <c r="AA275">
        <v>200</v>
      </c>
      <c r="AB275">
        <v>2499</v>
      </c>
      <c r="AC275">
        <v>33</v>
      </c>
      <c r="AD275">
        <v>976</v>
      </c>
    </row>
    <row r="276" spans="1:30">
      <c r="A276" t="s">
        <v>19</v>
      </c>
      <c r="B276" t="s">
        <v>121</v>
      </c>
      <c r="C276" t="s">
        <v>348</v>
      </c>
      <c r="D276" s="1">
        <v>0.83656442165374756</v>
      </c>
      <c r="E276">
        <v>5558</v>
      </c>
      <c r="F276">
        <v>6644</v>
      </c>
      <c r="G276" s="1">
        <v>1</v>
      </c>
      <c r="H276">
        <v>21</v>
      </c>
      <c r="I276">
        <v>21</v>
      </c>
      <c r="J276">
        <v>5512</v>
      </c>
      <c r="K276">
        <v>46</v>
      </c>
      <c r="L276">
        <v>1428</v>
      </c>
      <c r="M276">
        <v>4130</v>
      </c>
      <c r="N276">
        <v>2840</v>
      </c>
      <c r="O276">
        <v>2718</v>
      </c>
      <c r="P276">
        <v>1384</v>
      </c>
      <c r="Q276">
        <v>4128</v>
      </c>
      <c r="R276">
        <v>4376</v>
      </c>
      <c r="S276">
        <v>4461</v>
      </c>
      <c r="T276">
        <v>1471</v>
      </c>
      <c r="U276">
        <v>62</v>
      </c>
      <c r="V276">
        <v>772</v>
      </c>
      <c r="W276">
        <v>656</v>
      </c>
      <c r="X276">
        <v>2068</v>
      </c>
      <c r="Y276">
        <v>2062</v>
      </c>
      <c r="Z276">
        <v>20</v>
      </c>
      <c r="AA276">
        <v>26</v>
      </c>
      <c r="AB276">
        <v>1207</v>
      </c>
      <c r="AC276">
        <v>8</v>
      </c>
      <c r="AD276">
        <v>264</v>
      </c>
    </row>
    <row r="277" spans="1:30">
      <c r="A277" t="s">
        <v>19</v>
      </c>
      <c r="B277" t="s">
        <v>121</v>
      </c>
      <c r="C277" t="s">
        <v>349</v>
      </c>
      <c r="D277" s="1">
        <v>0.89124220609664917</v>
      </c>
      <c r="E277">
        <v>4415</v>
      </c>
      <c r="F277">
        <v>4954</v>
      </c>
      <c r="G277" s="1">
        <v>1</v>
      </c>
      <c r="H277">
        <v>16</v>
      </c>
      <c r="I277">
        <v>16</v>
      </c>
      <c r="J277">
        <v>4302</v>
      </c>
      <c r="K277">
        <v>113</v>
      </c>
      <c r="L277">
        <v>1063</v>
      </c>
      <c r="M277">
        <v>3352</v>
      </c>
      <c r="N277">
        <v>2226</v>
      </c>
      <c r="O277">
        <v>2189</v>
      </c>
      <c r="P277">
        <v>1009</v>
      </c>
      <c r="Q277">
        <v>3293</v>
      </c>
      <c r="R277">
        <v>3512</v>
      </c>
      <c r="S277">
        <v>3356</v>
      </c>
      <c r="T277">
        <v>1067</v>
      </c>
      <c r="U277">
        <v>154</v>
      </c>
      <c r="V277">
        <v>543</v>
      </c>
      <c r="W277">
        <v>520</v>
      </c>
      <c r="X277">
        <v>1683</v>
      </c>
      <c r="Y277">
        <v>1669</v>
      </c>
      <c r="Z277">
        <v>58</v>
      </c>
      <c r="AA277">
        <v>55</v>
      </c>
      <c r="AB277">
        <v>788</v>
      </c>
      <c r="AC277">
        <v>8</v>
      </c>
      <c r="AD277">
        <v>279</v>
      </c>
    </row>
    <row r="278" spans="1:30">
      <c r="A278" t="s">
        <v>19</v>
      </c>
      <c r="B278" t="s">
        <v>121</v>
      </c>
      <c r="C278" t="s">
        <v>350</v>
      </c>
      <c r="D278" s="1">
        <v>0.84162324666976929</v>
      </c>
      <c r="E278">
        <v>4731</v>
      </c>
      <c r="F278">
        <v>5621</v>
      </c>
      <c r="G278" s="1">
        <v>0.94117647409439087</v>
      </c>
      <c r="H278">
        <v>16</v>
      </c>
      <c r="I278">
        <v>17</v>
      </c>
      <c r="J278">
        <v>4482</v>
      </c>
      <c r="K278">
        <v>249</v>
      </c>
      <c r="L278">
        <v>1119</v>
      </c>
      <c r="M278">
        <v>3612</v>
      </c>
      <c r="N278">
        <v>2385</v>
      </c>
      <c r="O278">
        <v>2346</v>
      </c>
      <c r="P278">
        <v>1024</v>
      </c>
      <c r="Q278">
        <v>3458</v>
      </c>
      <c r="R278">
        <v>3782</v>
      </c>
      <c r="S278">
        <v>3831</v>
      </c>
      <c r="T278">
        <v>1188</v>
      </c>
      <c r="U278">
        <v>351</v>
      </c>
      <c r="V278">
        <v>553</v>
      </c>
      <c r="W278">
        <v>566</v>
      </c>
      <c r="X278">
        <v>1832</v>
      </c>
      <c r="Y278">
        <v>1780</v>
      </c>
      <c r="Z278">
        <v>115</v>
      </c>
      <c r="AA278">
        <v>134</v>
      </c>
      <c r="AB278">
        <v>792</v>
      </c>
      <c r="AC278">
        <v>13</v>
      </c>
      <c r="AD278">
        <v>396</v>
      </c>
    </row>
    <row r="279" spans="1:30">
      <c r="A279" t="s">
        <v>1</v>
      </c>
      <c r="B279" t="s">
        <v>122</v>
      </c>
      <c r="C279" t="s">
        <v>351</v>
      </c>
      <c r="D279" s="1">
        <v>0.73508352041244507</v>
      </c>
      <c r="E279">
        <v>16838</v>
      </c>
      <c r="F279">
        <v>22906</v>
      </c>
      <c r="G279" s="1">
        <v>0.97826087474822998</v>
      </c>
      <c r="H279">
        <v>45</v>
      </c>
      <c r="I279">
        <v>46</v>
      </c>
      <c r="J279">
        <v>15133</v>
      </c>
      <c r="K279">
        <v>1705</v>
      </c>
      <c r="L279">
        <v>4891</v>
      </c>
      <c r="M279">
        <v>11947</v>
      </c>
      <c r="N279">
        <v>8537</v>
      </c>
      <c r="O279">
        <v>8301</v>
      </c>
      <c r="P279">
        <v>3871</v>
      </c>
      <c r="Q279">
        <v>11262</v>
      </c>
      <c r="R279">
        <v>12497</v>
      </c>
      <c r="S279">
        <v>15143</v>
      </c>
      <c r="T279">
        <v>5309</v>
      </c>
      <c r="U279">
        <v>2360</v>
      </c>
      <c r="V279">
        <v>2524</v>
      </c>
      <c r="W279">
        <v>2367</v>
      </c>
      <c r="X279">
        <v>6013</v>
      </c>
      <c r="Y279">
        <v>5934</v>
      </c>
      <c r="Z279">
        <v>837</v>
      </c>
      <c r="AA279">
        <v>868</v>
      </c>
      <c r="AB279">
        <v>3966</v>
      </c>
      <c r="AC279">
        <v>20</v>
      </c>
      <c r="AD279">
        <v>1343</v>
      </c>
    </row>
    <row r="280" spans="1:30">
      <c r="A280" t="s">
        <v>1</v>
      </c>
      <c r="B280" t="s">
        <v>122</v>
      </c>
      <c r="C280" t="s">
        <v>122</v>
      </c>
      <c r="D280" s="1">
        <v>0.81790649890899658</v>
      </c>
      <c r="E280">
        <v>27969</v>
      </c>
      <c r="F280">
        <v>34196</v>
      </c>
      <c r="G280" s="1">
        <v>1</v>
      </c>
      <c r="H280">
        <v>83</v>
      </c>
      <c r="I280">
        <v>83</v>
      </c>
      <c r="J280">
        <v>25978</v>
      </c>
      <c r="K280">
        <v>1991</v>
      </c>
      <c r="L280">
        <v>7874</v>
      </c>
      <c r="M280">
        <v>20095</v>
      </c>
      <c r="N280">
        <v>14188</v>
      </c>
      <c r="O280">
        <v>13781</v>
      </c>
      <c r="P280">
        <v>6659</v>
      </c>
      <c r="Q280">
        <v>19319</v>
      </c>
      <c r="R280">
        <v>22251</v>
      </c>
      <c r="S280">
        <v>23018</v>
      </c>
      <c r="T280">
        <v>7514</v>
      </c>
      <c r="U280">
        <v>3310</v>
      </c>
      <c r="V280">
        <v>3990</v>
      </c>
      <c r="W280">
        <v>3884</v>
      </c>
      <c r="X280">
        <v>10198</v>
      </c>
      <c r="Y280">
        <v>9897</v>
      </c>
      <c r="Z280">
        <v>1032</v>
      </c>
      <c r="AA280">
        <v>959</v>
      </c>
      <c r="AB280">
        <v>6030</v>
      </c>
      <c r="AC280">
        <v>46</v>
      </c>
      <c r="AD280">
        <v>1484</v>
      </c>
    </row>
    <row r="281" spans="1:30">
      <c r="A281" t="s">
        <v>10</v>
      </c>
      <c r="B281" t="s">
        <v>123</v>
      </c>
      <c r="C281" t="s">
        <v>123</v>
      </c>
      <c r="D281" s="1">
        <v>0.86331909894943237</v>
      </c>
      <c r="E281">
        <v>58104</v>
      </c>
      <c r="F281">
        <v>67303</v>
      </c>
      <c r="G281" s="1">
        <v>1.0103092193603516</v>
      </c>
      <c r="H281">
        <v>98</v>
      </c>
      <c r="I281">
        <v>97</v>
      </c>
      <c r="J281">
        <v>51959</v>
      </c>
      <c r="K281">
        <v>6145</v>
      </c>
      <c r="L281">
        <v>13874</v>
      </c>
      <c r="M281">
        <v>44230</v>
      </c>
      <c r="N281">
        <v>29009</v>
      </c>
      <c r="O281">
        <v>29095</v>
      </c>
      <c r="P281">
        <v>9521</v>
      </c>
      <c r="Q281">
        <v>42438</v>
      </c>
      <c r="R281">
        <v>45215</v>
      </c>
      <c r="S281">
        <v>49345</v>
      </c>
      <c r="T281">
        <v>10747</v>
      </c>
      <c r="U281">
        <v>5413</v>
      </c>
      <c r="V281">
        <v>7029</v>
      </c>
      <c r="W281">
        <v>6845</v>
      </c>
      <c r="X281">
        <v>21980</v>
      </c>
      <c r="Y281">
        <v>22250</v>
      </c>
      <c r="Z281">
        <v>2987</v>
      </c>
      <c r="AA281">
        <v>3158</v>
      </c>
      <c r="AB281">
        <v>7954</v>
      </c>
      <c r="AC281">
        <v>50</v>
      </c>
      <c r="AD281">
        <v>2793</v>
      </c>
    </row>
    <row r="282" spans="1:30">
      <c r="E282" s="2">
        <f>SUM(E2:E281)</f>
        <v>6167847</v>
      </c>
    </row>
  </sheetData>
  <autoFilter ref="A1:AE282">
    <sortState ref="A2:AE282">
      <sortCondition descending="1" ref="AE1:AE282"/>
    </sortState>
  </autoFilter>
  <sortState ref="A2:AF281">
    <sortCondition ref="A2:A281"/>
    <sortCondition ref="B2:B281"/>
    <sortCondition ref="C2:C281"/>
  </sortState>
  <conditionalFormatting sqref="D1:D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:AE1048576">
    <cfRule type="cellIs" dxfId="2" priority="1" operator="greaterThan">
      <formula>0.13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J10" sqref="J10"/>
    </sheetView>
  </sheetViews>
  <sheetFormatPr baseColWidth="10" defaultColWidth="8.83203125" defaultRowHeight="14" x14ac:dyDescent="0"/>
  <cols>
    <col min="4" max="4" width="8.83203125" style="1"/>
    <col min="5" max="6" width="8.83203125" style="2"/>
    <col min="7" max="7" width="8.83203125" style="1"/>
    <col min="8" max="21" width="8.83203125" style="2"/>
    <col min="22" max="22" width="8.83203125" style="1"/>
  </cols>
  <sheetData>
    <row r="1" spans="1:21">
      <c r="A1" t="s">
        <v>0</v>
      </c>
      <c r="B1" t="s">
        <v>22</v>
      </c>
      <c r="C1" t="s">
        <v>125</v>
      </c>
      <c r="D1" t="s">
        <v>352</v>
      </c>
      <c r="E1" t="s">
        <v>379</v>
      </c>
      <c r="F1" t="s">
        <v>354</v>
      </c>
      <c r="G1" t="s">
        <v>355</v>
      </c>
      <c r="H1" t="s">
        <v>380</v>
      </c>
      <c r="I1" t="s">
        <v>357</v>
      </c>
      <c r="J1" t="s">
        <v>381</v>
      </c>
      <c r="K1" t="s">
        <v>382</v>
      </c>
      <c r="L1" t="s">
        <v>383</v>
      </c>
      <c r="M1" t="s">
        <v>384</v>
      </c>
      <c r="N1" t="s">
        <v>385</v>
      </c>
      <c r="O1" t="s">
        <v>390</v>
      </c>
      <c r="P1" t="s">
        <v>371</v>
      </c>
      <c r="Q1" t="s">
        <v>391</v>
      </c>
      <c r="R1" t="s">
        <v>386</v>
      </c>
      <c r="S1" t="s">
        <v>387</v>
      </c>
      <c r="T1" t="s">
        <v>388</v>
      </c>
      <c r="U1" t="s">
        <v>389</v>
      </c>
    </row>
    <row r="2" spans="1:21">
      <c r="A2" t="s">
        <v>5</v>
      </c>
      <c r="B2" t="s">
        <v>25</v>
      </c>
      <c r="C2" t="s">
        <v>134</v>
      </c>
      <c r="D2">
        <v>1.0849146842956543</v>
      </c>
      <c r="E2">
        <v>1363</v>
      </c>
      <c r="F2">
        <v>1256</v>
      </c>
      <c r="G2">
        <v>1</v>
      </c>
      <c r="H2">
        <v>5</v>
      </c>
      <c r="I2">
        <v>5</v>
      </c>
      <c r="J2">
        <v>1201</v>
      </c>
      <c r="K2">
        <v>162</v>
      </c>
      <c r="L2">
        <v>1363</v>
      </c>
      <c r="M2">
        <v>718</v>
      </c>
      <c r="N2">
        <v>645</v>
      </c>
      <c r="O2">
        <v>1267</v>
      </c>
      <c r="P2">
        <v>1208</v>
      </c>
      <c r="Q2">
        <v>121</v>
      </c>
      <c r="R2">
        <v>718</v>
      </c>
      <c r="S2">
        <v>645</v>
      </c>
      <c r="T2">
        <v>82</v>
      </c>
      <c r="U2">
        <v>80</v>
      </c>
    </row>
    <row r="3" spans="1:21">
      <c r="A3" t="s">
        <v>5</v>
      </c>
      <c r="B3" t="s">
        <v>25</v>
      </c>
      <c r="C3" t="s">
        <v>135</v>
      </c>
      <c r="D3">
        <v>0.7643466591835022</v>
      </c>
      <c r="E3">
        <v>5853</v>
      </c>
      <c r="F3">
        <v>7658</v>
      </c>
      <c r="G3">
        <v>0.8888888955116272</v>
      </c>
      <c r="H3">
        <v>24</v>
      </c>
      <c r="I3">
        <v>27</v>
      </c>
      <c r="J3">
        <v>5838</v>
      </c>
      <c r="K3">
        <v>15</v>
      </c>
      <c r="L3">
        <v>5853</v>
      </c>
      <c r="M3">
        <v>3031</v>
      </c>
      <c r="N3">
        <v>2822</v>
      </c>
      <c r="O3">
        <v>5872</v>
      </c>
      <c r="P3">
        <v>7363</v>
      </c>
      <c r="Q3">
        <v>383</v>
      </c>
      <c r="R3">
        <v>3031</v>
      </c>
      <c r="S3">
        <v>2822</v>
      </c>
      <c r="T3">
        <v>7</v>
      </c>
      <c r="U3">
        <v>8</v>
      </c>
    </row>
    <row r="4" spans="1:21">
      <c r="A4" t="s">
        <v>5</v>
      </c>
      <c r="B4" t="s">
        <v>25</v>
      </c>
      <c r="C4" t="s">
        <v>136</v>
      </c>
      <c r="D4">
        <v>0.74660420417785645</v>
      </c>
      <c r="E4">
        <v>8302</v>
      </c>
      <c r="F4">
        <v>11120</v>
      </c>
      <c r="G4">
        <v>0.96969699859619141</v>
      </c>
      <c r="H4">
        <v>32</v>
      </c>
      <c r="I4">
        <v>33</v>
      </c>
      <c r="J4">
        <v>8173</v>
      </c>
      <c r="K4">
        <v>129</v>
      </c>
      <c r="L4">
        <v>8302</v>
      </c>
      <c r="M4">
        <v>4162</v>
      </c>
      <c r="N4">
        <v>4140</v>
      </c>
      <c r="O4">
        <v>8852</v>
      </c>
      <c r="P4">
        <v>10692</v>
      </c>
      <c r="Q4">
        <v>267</v>
      </c>
      <c r="R4">
        <v>4162</v>
      </c>
      <c r="S4">
        <v>4140</v>
      </c>
      <c r="T4">
        <v>68</v>
      </c>
      <c r="U4">
        <v>61</v>
      </c>
    </row>
    <row r="5" spans="1:21">
      <c r="A5" t="s">
        <v>8</v>
      </c>
      <c r="B5" t="s">
        <v>33</v>
      </c>
      <c r="C5" t="s">
        <v>154</v>
      </c>
      <c r="D5">
        <v>0.79802560806274414</v>
      </c>
      <c r="E5">
        <v>13846</v>
      </c>
      <c r="F5">
        <v>17350</v>
      </c>
      <c r="G5">
        <v>0.89189189672470093</v>
      </c>
      <c r="H5">
        <v>33</v>
      </c>
      <c r="I5">
        <v>37</v>
      </c>
      <c r="J5">
        <v>13491</v>
      </c>
      <c r="K5">
        <v>355</v>
      </c>
      <c r="L5">
        <v>13846</v>
      </c>
      <c r="M5">
        <v>6885</v>
      </c>
      <c r="N5">
        <v>6961</v>
      </c>
      <c r="O5">
        <v>12710</v>
      </c>
      <c r="P5">
        <v>16683</v>
      </c>
      <c r="Q5">
        <v>1864</v>
      </c>
      <c r="R5">
        <v>6885</v>
      </c>
      <c r="S5">
        <v>6961</v>
      </c>
      <c r="T5">
        <v>201</v>
      </c>
      <c r="U5">
        <v>154</v>
      </c>
    </row>
    <row r="6" spans="1:21">
      <c r="A6" t="s">
        <v>8</v>
      </c>
      <c r="B6" t="s">
        <v>33</v>
      </c>
      <c r="C6" t="s">
        <v>155</v>
      </c>
      <c r="D6">
        <v>0.86072832345962524</v>
      </c>
      <c r="E6">
        <v>7505</v>
      </c>
      <c r="F6">
        <v>8719</v>
      </c>
      <c r="G6">
        <v>1</v>
      </c>
      <c r="H6">
        <v>21</v>
      </c>
      <c r="I6">
        <v>21</v>
      </c>
      <c r="J6">
        <v>7276</v>
      </c>
      <c r="K6">
        <v>229</v>
      </c>
      <c r="L6">
        <v>7505</v>
      </c>
      <c r="M6">
        <v>3745</v>
      </c>
      <c r="N6">
        <v>3760</v>
      </c>
      <c r="O6">
        <v>7068</v>
      </c>
      <c r="P6">
        <v>8384</v>
      </c>
      <c r="Q6">
        <v>910</v>
      </c>
      <c r="R6">
        <v>3745</v>
      </c>
      <c r="S6">
        <v>3760</v>
      </c>
      <c r="T6">
        <v>109</v>
      </c>
      <c r="U6">
        <v>120</v>
      </c>
    </row>
    <row r="7" spans="1:21">
      <c r="A7" t="s">
        <v>8</v>
      </c>
      <c r="B7" t="s">
        <v>8</v>
      </c>
      <c r="C7" t="s">
        <v>161</v>
      </c>
      <c r="D7">
        <v>0.80289983749389648</v>
      </c>
      <c r="E7">
        <v>8437</v>
      </c>
      <c r="F7">
        <v>10508</v>
      </c>
      <c r="G7">
        <v>0.93333333730697632</v>
      </c>
      <c r="H7">
        <v>14</v>
      </c>
      <c r="I7">
        <v>15</v>
      </c>
      <c r="J7">
        <v>8138</v>
      </c>
      <c r="K7">
        <v>299</v>
      </c>
      <c r="L7">
        <v>8437</v>
      </c>
      <c r="M7">
        <v>4209</v>
      </c>
      <c r="N7">
        <v>4228</v>
      </c>
      <c r="O7">
        <v>12089</v>
      </c>
      <c r="P7">
        <v>10104</v>
      </c>
      <c r="Q7">
        <v>502</v>
      </c>
      <c r="R7">
        <v>4209</v>
      </c>
      <c r="S7">
        <v>4228</v>
      </c>
      <c r="T7">
        <v>135</v>
      </c>
      <c r="U7">
        <v>164</v>
      </c>
    </row>
    <row r="8" spans="1:21">
      <c r="A8" t="s">
        <v>5</v>
      </c>
      <c r="B8" t="s">
        <v>102</v>
      </c>
      <c r="C8" t="s">
        <v>102</v>
      </c>
      <c r="D8">
        <v>0.7762371301651001</v>
      </c>
      <c r="E8">
        <v>17527</v>
      </c>
      <c r="F8">
        <v>22579</v>
      </c>
      <c r="G8">
        <v>0.98275864124298096</v>
      </c>
      <c r="H8">
        <v>57</v>
      </c>
      <c r="I8">
        <v>58</v>
      </c>
      <c r="J8">
        <v>17208</v>
      </c>
      <c r="K8">
        <v>319</v>
      </c>
      <c r="L8">
        <v>17527</v>
      </c>
      <c r="M8">
        <v>8629</v>
      </c>
      <c r="N8">
        <v>8898</v>
      </c>
      <c r="O8">
        <v>18465</v>
      </c>
      <c r="P8">
        <v>21711</v>
      </c>
      <c r="Q8">
        <v>933</v>
      </c>
      <c r="R8">
        <v>8629</v>
      </c>
      <c r="S8">
        <v>8898</v>
      </c>
      <c r="T8">
        <v>144</v>
      </c>
      <c r="U8">
        <v>175</v>
      </c>
    </row>
    <row r="9" spans="1:21">
      <c r="A9" t="s">
        <v>8</v>
      </c>
      <c r="B9" t="s">
        <v>106</v>
      </c>
      <c r="C9" t="s">
        <v>314</v>
      </c>
      <c r="D9">
        <v>0.97763329744338989</v>
      </c>
      <c r="E9">
        <v>9658</v>
      </c>
      <c r="F9">
        <v>9879</v>
      </c>
      <c r="G9">
        <v>1.0399999618530273</v>
      </c>
      <c r="H9">
        <v>26</v>
      </c>
      <c r="I9">
        <v>25</v>
      </c>
      <c r="J9">
        <v>9318</v>
      </c>
      <c r="K9">
        <v>340</v>
      </c>
      <c r="L9">
        <v>9658</v>
      </c>
      <c r="M9">
        <v>4813</v>
      </c>
      <c r="N9">
        <v>4845</v>
      </c>
      <c r="O9">
        <v>11792</v>
      </c>
      <c r="P9">
        <v>9499</v>
      </c>
      <c r="Q9">
        <v>1132</v>
      </c>
      <c r="R9">
        <v>4813</v>
      </c>
      <c r="S9">
        <v>4845</v>
      </c>
      <c r="T9">
        <v>164</v>
      </c>
      <c r="U9">
        <v>176</v>
      </c>
    </row>
    <row r="10" spans="1:21">
      <c r="A10" t="s">
        <v>5</v>
      </c>
      <c r="B10" t="s">
        <v>5</v>
      </c>
      <c r="C10" t="s">
        <v>316</v>
      </c>
      <c r="D10">
        <v>0.76764798164367676</v>
      </c>
      <c r="E10">
        <v>1940</v>
      </c>
      <c r="F10">
        <v>2527</v>
      </c>
      <c r="G10">
        <v>1</v>
      </c>
      <c r="H10">
        <v>7</v>
      </c>
      <c r="I10">
        <v>7</v>
      </c>
      <c r="J10">
        <v>1935</v>
      </c>
      <c r="K10">
        <v>5</v>
      </c>
      <c r="L10">
        <v>1940</v>
      </c>
      <c r="M10">
        <v>1014</v>
      </c>
      <c r="N10">
        <v>926</v>
      </c>
      <c r="O10">
        <v>2071</v>
      </c>
      <c r="P10">
        <v>2430</v>
      </c>
      <c r="Q10">
        <v>80</v>
      </c>
      <c r="R10">
        <v>1014</v>
      </c>
      <c r="S10">
        <v>926</v>
      </c>
      <c r="T10">
        <v>3</v>
      </c>
      <c r="U10">
        <v>2</v>
      </c>
    </row>
    <row r="11" spans="1:21">
      <c r="A11" t="s">
        <v>5</v>
      </c>
      <c r="B11" t="s">
        <v>5</v>
      </c>
      <c r="C11" t="s">
        <v>317</v>
      </c>
      <c r="D11">
        <v>0.86401551961898804</v>
      </c>
      <c r="E11">
        <v>4607</v>
      </c>
      <c r="F11">
        <v>5332</v>
      </c>
      <c r="G11">
        <v>1.0714285373687744</v>
      </c>
      <c r="H11">
        <v>15</v>
      </c>
      <c r="I11">
        <v>14</v>
      </c>
      <c r="J11">
        <v>4545</v>
      </c>
      <c r="K11">
        <v>62</v>
      </c>
      <c r="L11">
        <v>4607</v>
      </c>
      <c r="M11">
        <v>2289</v>
      </c>
      <c r="N11">
        <v>2318</v>
      </c>
      <c r="O11">
        <v>5487</v>
      </c>
      <c r="P11">
        <v>5127</v>
      </c>
      <c r="Q11">
        <v>124</v>
      </c>
      <c r="R11">
        <v>2289</v>
      </c>
      <c r="S11">
        <v>2318</v>
      </c>
      <c r="T11">
        <v>33</v>
      </c>
      <c r="U11">
        <v>29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5"/>
  </sheetPr>
  <dimension ref="A1:AD114"/>
  <sheetViews>
    <sheetView zoomScale="90" zoomScaleNormal="90" zoomScalePageLayoutView="90" workbookViewId="0">
      <pane xSplit="2" ySplit="2" topLeftCell="AB3" activePane="bottomRight" state="frozen"/>
      <selection activeCell="Y104" sqref="Y104"/>
      <selection pane="topRight" activeCell="Y104" sqref="Y104"/>
      <selection pane="bottomLeft" activeCell="Y104" sqref="Y104"/>
      <selection pane="bottomRight" activeCell="AF4" sqref="AF4"/>
    </sheetView>
  </sheetViews>
  <sheetFormatPr baseColWidth="10" defaultColWidth="8.83203125" defaultRowHeight="14" x14ac:dyDescent="0"/>
  <cols>
    <col min="1" max="1" width="11.5" bestFit="1" customWidth="1"/>
    <col min="2" max="2" width="16.6640625" customWidth="1"/>
    <col min="3" max="3" width="11" style="3" customWidth="1"/>
    <col min="4" max="4" width="12.5" bestFit="1" customWidth="1"/>
    <col min="5" max="5" width="12.5" customWidth="1"/>
    <col min="6" max="6" width="8.83203125" style="3" customWidth="1"/>
    <col min="7" max="8" width="8.83203125" customWidth="1"/>
    <col min="9" max="9" width="11.5" customWidth="1"/>
    <col min="10" max="10" width="14" customWidth="1"/>
    <col min="11" max="12" width="11.5" customWidth="1"/>
    <col min="13" max="14" width="9.5" customWidth="1"/>
    <col min="15" max="15" width="13.6640625" bestFit="1" customWidth="1"/>
    <col min="16" max="16" width="14.83203125" customWidth="1"/>
    <col min="17" max="20" width="11.6640625" bestFit="1" customWidth="1"/>
    <col min="21" max="21" width="16.1640625" customWidth="1"/>
    <col min="22" max="22" width="14.33203125" customWidth="1"/>
    <col min="23" max="23" width="19.6640625" customWidth="1"/>
    <col min="24" max="24" width="16.1640625" customWidth="1"/>
    <col min="25" max="26" width="13.1640625" customWidth="1"/>
    <col min="27" max="28" width="12.1640625" customWidth="1"/>
    <col min="29" max="29" width="13" style="81" customWidth="1"/>
    <col min="30" max="30" width="8.83203125" style="71"/>
  </cols>
  <sheetData>
    <row r="1" spans="1:30" ht="16.5" hidden="1" customHeight="1" thickBot="1">
      <c r="A1" s="84" t="str">
        <f>'STH - Divisional Level Data'!A1</f>
        <v>county</v>
      </c>
      <c r="B1" s="85" t="str">
        <f>'STH - Divisional Level Data'!B1</f>
        <v>district_name</v>
      </c>
      <c r="C1" s="90"/>
      <c r="D1" s="91" t="s">
        <v>353</v>
      </c>
      <c r="E1" s="91" t="s">
        <v>354</v>
      </c>
      <c r="F1" s="91"/>
      <c r="G1" s="91" t="s">
        <v>356</v>
      </c>
      <c r="H1" s="91" t="s">
        <v>357</v>
      </c>
      <c r="I1" s="85"/>
      <c r="J1" s="85"/>
      <c r="K1" s="85"/>
      <c r="L1" s="85"/>
      <c r="M1" s="85"/>
      <c r="N1" s="85"/>
      <c r="O1" s="91" t="s">
        <v>358</v>
      </c>
      <c r="P1" s="91" t="s">
        <v>359</v>
      </c>
      <c r="Q1" s="91" t="s">
        <v>360</v>
      </c>
      <c r="R1" s="91" t="s">
        <v>361</v>
      </c>
      <c r="S1" s="91" t="s">
        <v>362</v>
      </c>
      <c r="T1" s="91" t="s">
        <v>363</v>
      </c>
      <c r="U1" s="91" t="s">
        <v>377</v>
      </c>
      <c r="V1" s="91" t="s">
        <v>376</v>
      </c>
      <c r="W1" s="91" t="s">
        <v>370</v>
      </c>
      <c r="X1" s="91" t="s">
        <v>371</v>
      </c>
      <c r="Y1" s="91" t="s">
        <v>375</v>
      </c>
      <c r="Z1" s="91" t="s">
        <v>378</v>
      </c>
      <c r="AA1" s="91"/>
      <c r="AB1" s="91"/>
      <c r="AC1" s="92"/>
    </row>
    <row r="2" spans="1:30" ht="99" thickBot="1">
      <c r="A2" s="4" t="s">
        <v>392</v>
      </c>
      <c r="B2" s="5" t="s">
        <v>393</v>
      </c>
      <c r="C2" s="6" t="s">
        <v>394</v>
      </c>
      <c r="D2" s="7" t="s">
        <v>395</v>
      </c>
      <c r="E2" s="8" t="s">
        <v>396</v>
      </c>
      <c r="F2" s="9" t="s">
        <v>397</v>
      </c>
      <c r="G2" s="7" t="s">
        <v>398</v>
      </c>
      <c r="H2" s="8" t="s">
        <v>399</v>
      </c>
      <c r="I2" s="7" t="s">
        <v>400</v>
      </c>
      <c r="J2" s="7" t="s">
        <v>401</v>
      </c>
      <c r="K2" s="7" t="s">
        <v>402</v>
      </c>
      <c r="L2" s="7" t="s">
        <v>403</v>
      </c>
      <c r="M2" s="7" t="s">
        <v>404</v>
      </c>
      <c r="N2" s="7" t="s">
        <v>405</v>
      </c>
      <c r="O2" s="7" t="s">
        <v>406</v>
      </c>
      <c r="P2" s="7" t="s">
        <v>407</v>
      </c>
      <c r="Q2" s="7" t="s">
        <v>408</v>
      </c>
      <c r="R2" s="7" t="s">
        <v>409</v>
      </c>
      <c r="S2" s="7" t="s">
        <v>410</v>
      </c>
      <c r="T2" s="7" t="s">
        <v>411</v>
      </c>
      <c r="U2" s="7" t="s">
        <v>412</v>
      </c>
      <c r="V2" s="7" t="s">
        <v>413</v>
      </c>
      <c r="W2" s="7" t="s">
        <v>414</v>
      </c>
      <c r="X2" s="7" t="s">
        <v>415</v>
      </c>
      <c r="Y2" s="7" t="s">
        <v>416</v>
      </c>
      <c r="Z2" s="7" t="s">
        <v>417</v>
      </c>
      <c r="AA2" s="24" t="s">
        <v>421</v>
      </c>
      <c r="AB2" s="24" t="s">
        <v>422</v>
      </c>
      <c r="AC2" s="26" t="s">
        <v>420</v>
      </c>
    </row>
    <row r="3" spans="1:30" s="2" customFormat="1">
      <c r="A3" s="10" t="s">
        <v>4</v>
      </c>
      <c r="B3" s="11" t="s">
        <v>4</v>
      </c>
      <c r="C3" s="12">
        <f>D3/E3</f>
        <v>0.83731950065962468</v>
      </c>
      <c r="D3" s="13">
        <v>93300</v>
      </c>
      <c r="E3" s="13">
        <v>111427</v>
      </c>
      <c r="F3" s="12">
        <f>G3/H3</f>
        <v>1.0401459854014599</v>
      </c>
      <c r="G3" s="13">
        <v>285</v>
      </c>
      <c r="H3" s="13">
        <v>274</v>
      </c>
      <c r="I3" s="12">
        <f>O3/$D3</f>
        <v>0.87916398713826371</v>
      </c>
      <c r="J3" s="12">
        <f>P3/$D3</f>
        <v>0.12083601286173633</v>
      </c>
      <c r="K3" s="12">
        <f t="shared" ref="K3:N18" si="0">Q3/$D3</f>
        <v>0.22331189710610932</v>
      </c>
      <c r="L3" s="12">
        <f t="shared" si="0"/>
        <v>0.77668810289389068</v>
      </c>
      <c r="M3" s="12">
        <f t="shared" si="0"/>
        <v>0.50646302250803854</v>
      </c>
      <c r="N3" s="12">
        <f t="shared" si="0"/>
        <v>0.4935369774919614</v>
      </c>
      <c r="O3" s="13">
        <v>82026</v>
      </c>
      <c r="P3" s="13">
        <v>11274</v>
      </c>
      <c r="Q3" s="13">
        <v>20835</v>
      </c>
      <c r="R3" s="13">
        <v>72465</v>
      </c>
      <c r="S3" s="13">
        <v>47253</v>
      </c>
      <c r="T3" s="13">
        <v>46047</v>
      </c>
      <c r="U3" s="13">
        <v>14700</v>
      </c>
      <c r="V3" s="13">
        <v>67326</v>
      </c>
      <c r="W3" s="13">
        <v>73455</v>
      </c>
      <c r="X3" s="13">
        <v>76845</v>
      </c>
      <c r="Y3" s="13">
        <v>22643</v>
      </c>
      <c r="Z3" s="13">
        <v>22176</v>
      </c>
      <c r="AA3" s="13">
        <f t="shared" ref="AA3:AA34" si="1">4 + 3*(INDEX(No._of_divisions_per_sub_county,MATCH($B3,Sub_County,0)))</f>
        <v>10</v>
      </c>
      <c r="AB3" s="13">
        <f t="shared" ref="AB3:AB34" si="2">3 + 3*(INDEX(No._of_divisions_per_sub_county,MATCH($B3,Sub_County,0)))</f>
        <v>9</v>
      </c>
      <c r="AC3" s="93">
        <v>41906</v>
      </c>
      <c r="AD3" s="82"/>
    </row>
    <row r="4" spans="1:30" s="2" customFormat="1">
      <c r="A4" s="10" t="s">
        <v>4</v>
      </c>
      <c r="B4" s="11" t="s">
        <v>38</v>
      </c>
      <c r="C4" s="12">
        <f t="shared" ref="C4:C67" si="3">D4/E4</f>
        <v>0.90975636671285109</v>
      </c>
      <c r="D4" s="13">
        <v>74197</v>
      </c>
      <c r="E4" s="13">
        <v>81557</v>
      </c>
      <c r="F4" s="12">
        <f t="shared" ref="F4:F67" si="4">G4/H4</f>
        <v>1.0080321285140563</v>
      </c>
      <c r="G4" s="13">
        <v>251</v>
      </c>
      <c r="H4" s="13">
        <v>249</v>
      </c>
      <c r="I4" s="12">
        <f t="shared" ref="I4:N56" si="5">O4/$D4</f>
        <v>0.90168066094316479</v>
      </c>
      <c r="J4" s="12">
        <f t="shared" si="5"/>
        <v>9.8319339056835181E-2</v>
      </c>
      <c r="K4" s="12">
        <f t="shared" si="0"/>
        <v>0.25692413439896494</v>
      </c>
      <c r="L4" s="12">
        <f t="shared" si="0"/>
        <v>0.74307586560103511</v>
      </c>
      <c r="M4" s="12">
        <f t="shared" si="0"/>
        <v>0.50663773467929973</v>
      </c>
      <c r="N4" s="12">
        <f t="shared" si="0"/>
        <v>0.49336226532070032</v>
      </c>
      <c r="O4" s="13">
        <v>66902</v>
      </c>
      <c r="P4" s="13">
        <v>7295</v>
      </c>
      <c r="Q4" s="13">
        <v>19063</v>
      </c>
      <c r="R4" s="13">
        <v>55134</v>
      </c>
      <c r="S4" s="13">
        <v>37591</v>
      </c>
      <c r="T4" s="13">
        <v>36606</v>
      </c>
      <c r="U4" s="13">
        <v>13788</v>
      </c>
      <c r="V4" s="13">
        <v>53114</v>
      </c>
      <c r="W4" s="13">
        <v>56315</v>
      </c>
      <c r="X4" s="13">
        <v>58466</v>
      </c>
      <c r="Y4" s="13">
        <v>14353</v>
      </c>
      <c r="Z4" s="13">
        <v>12572</v>
      </c>
      <c r="AA4" s="13">
        <f t="shared" si="1"/>
        <v>10</v>
      </c>
      <c r="AB4" s="13">
        <f t="shared" si="2"/>
        <v>9</v>
      </c>
      <c r="AC4" s="93">
        <v>41906</v>
      </c>
      <c r="AD4" s="82"/>
    </row>
    <row r="5" spans="1:30" s="2" customFormat="1">
      <c r="A5" s="10" t="s">
        <v>4</v>
      </c>
      <c r="B5" s="11" t="s">
        <v>63</v>
      </c>
      <c r="C5" s="12">
        <f t="shared" si="3"/>
        <v>0.91650790467595844</v>
      </c>
      <c r="D5" s="13">
        <v>54842</v>
      </c>
      <c r="E5" s="13">
        <v>59838</v>
      </c>
      <c r="F5" s="12">
        <f t="shared" si="4"/>
        <v>1.0657894736842106</v>
      </c>
      <c r="G5" s="13">
        <v>162</v>
      </c>
      <c r="H5" s="13">
        <v>152</v>
      </c>
      <c r="I5" s="12">
        <f t="shared" si="5"/>
        <v>0.91980598811130154</v>
      </c>
      <c r="J5" s="12">
        <f t="shared" si="5"/>
        <v>8.0194011888698444E-2</v>
      </c>
      <c r="K5" s="12">
        <f t="shared" si="0"/>
        <v>0.24758396849130229</v>
      </c>
      <c r="L5" s="12">
        <f t="shared" si="0"/>
        <v>0.75241603150869774</v>
      </c>
      <c r="M5" s="12">
        <f t="shared" si="0"/>
        <v>0.50712957222566646</v>
      </c>
      <c r="N5" s="12">
        <f t="shared" si="0"/>
        <v>0.49287042777433354</v>
      </c>
      <c r="O5" s="13">
        <v>50444</v>
      </c>
      <c r="P5" s="13">
        <v>4398</v>
      </c>
      <c r="Q5" s="13">
        <v>13578</v>
      </c>
      <c r="R5" s="13">
        <v>41264</v>
      </c>
      <c r="S5" s="13">
        <v>27812</v>
      </c>
      <c r="T5" s="13">
        <v>27030</v>
      </c>
      <c r="U5" s="13">
        <v>11364</v>
      </c>
      <c r="V5" s="13">
        <v>39080</v>
      </c>
      <c r="W5" s="13">
        <v>41079</v>
      </c>
      <c r="X5" s="13">
        <v>42868</v>
      </c>
      <c r="Y5" s="13">
        <v>10559</v>
      </c>
      <c r="Z5" s="13">
        <v>5894</v>
      </c>
      <c r="AA5" s="13">
        <f t="shared" si="1"/>
        <v>13</v>
      </c>
      <c r="AB5" s="13">
        <f t="shared" si="2"/>
        <v>12</v>
      </c>
      <c r="AC5" s="93">
        <v>41906</v>
      </c>
      <c r="AD5" s="82"/>
    </row>
    <row r="6" spans="1:30" s="2" customFormat="1">
      <c r="A6" s="10" t="s">
        <v>4</v>
      </c>
      <c r="B6" s="11" t="s">
        <v>107</v>
      </c>
      <c r="C6" s="12">
        <f t="shared" si="3"/>
        <v>0.92592175752937467</v>
      </c>
      <c r="D6" s="13">
        <v>82270</v>
      </c>
      <c r="E6" s="13">
        <v>88852</v>
      </c>
      <c r="F6" s="12">
        <f t="shared" si="4"/>
        <v>0.9884615384615385</v>
      </c>
      <c r="G6" s="13">
        <v>257</v>
      </c>
      <c r="H6" s="13">
        <v>260</v>
      </c>
      <c r="I6" s="12">
        <f t="shared" si="5"/>
        <v>0.92117418256958794</v>
      </c>
      <c r="J6" s="12">
        <f t="shared" si="5"/>
        <v>7.882581743041206E-2</v>
      </c>
      <c r="K6" s="12">
        <f t="shared" si="0"/>
        <v>0.26394797617600585</v>
      </c>
      <c r="L6" s="12">
        <f t="shared" si="0"/>
        <v>0.73605202382399415</v>
      </c>
      <c r="M6" s="12">
        <f t="shared" si="0"/>
        <v>0.51126777683238123</v>
      </c>
      <c r="N6" s="12">
        <f t="shared" si="0"/>
        <v>0.48873222316761883</v>
      </c>
      <c r="O6" s="13">
        <v>75785</v>
      </c>
      <c r="P6" s="13">
        <v>6485</v>
      </c>
      <c r="Q6" s="13">
        <v>21715</v>
      </c>
      <c r="R6" s="13">
        <v>60555</v>
      </c>
      <c r="S6" s="13">
        <v>42062</v>
      </c>
      <c r="T6" s="13">
        <v>40208</v>
      </c>
      <c r="U6" s="13">
        <v>16907</v>
      </c>
      <c r="V6" s="13">
        <v>58878</v>
      </c>
      <c r="W6" s="13">
        <v>61445</v>
      </c>
      <c r="X6" s="13">
        <v>62937</v>
      </c>
      <c r="Y6" s="13">
        <v>16394</v>
      </c>
      <c r="Z6" s="13">
        <v>11038</v>
      </c>
      <c r="AA6" s="13">
        <f t="shared" si="1"/>
        <v>19</v>
      </c>
      <c r="AB6" s="13">
        <f t="shared" si="2"/>
        <v>18</v>
      </c>
      <c r="AC6" s="93">
        <v>41906</v>
      </c>
      <c r="AD6" s="82"/>
    </row>
    <row r="7" spans="1:30" s="2" customFormat="1">
      <c r="A7" s="10" t="s">
        <v>7</v>
      </c>
      <c r="B7" s="11" t="s">
        <v>27</v>
      </c>
      <c r="C7" s="12">
        <f t="shared" si="3"/>
        <v>0.74303132620521473</v>
      </c>
      <c r="D7" s="13">
        <v>79222</v>
      </c>
      <c r="E7" s="13">
        <v>106620</v>
      </c>
      <c r="F7" s="12">
        <f t="shared" si="4"/>
        <v>0.971830985915493</v>
      </c>
      <c r="G7" s="13">
        <v>138</v>
      </c>
      <c r="H7" s="13">
        <v>142</v>
      </c>
      <c r="I7" s="12">
        <f t="shared" si="5"/>
        <v>0.92604327080861382</v>
      </c>
      <c r="J7" s="12">
        <f t="shared" si="5"/>
        <v>7.3956729191386225E-2</v>
      </c>
      <c r="K7" s="12">
        <f t="shared" si="0"/>
        <v>0.25335134179899521</v>
      </c>
      <c r="L7" s="12">
        <f t="shared" si="0"/>
        <v>0.74664865820100479</v>
      </c>
      <c r="M7" s="12">
        <f t="shared" si="0"/>
        <v>0.50213324581555629</v>
      </c>
      <c r="N7" s="12">
        <f t="shared" si="0"/>
        <v>0.49786675418444371</v>
      </c>
      <c r="O7" s="13">
        <v>73363</v>
      </c>
      <c r="P7" s="13">
        <v>5859</v>
      </c>
      <c r="Q7" s="13">
        <v>20071</v>
      </c>
      <c r="R7" s="13">
        <v>59151</v>
      </c>
      <c r="S7" s="13">
        <v>39780</v>
      </c>
      <c r="T7" s="13">
        <v>39442</v>
      </c>
      <c r="U7" s="13">
        <v>15977</v>
      </c>
      <c r="V7" s="13">
        <v>57386</v>
      </c>
      <c r="W7" s="13">
        <v>66379</v>
      </c>
      <c r="X7" s="13">
        <v>73494</v>
      </c>
      <c r="Y7" s="13">
        <v>21702</v>
      </c>
      <c r="Z7" s="13">
        <v>6822</v>
      </c>
      <c r="AA7" s="13">
        <f t="shared" si="1"/>
        <v>7</v>
      </c>
      <c r="AB7" s="13">
        <f t="shared" si="2"/>
        <v>6</v>
      </c>
      <c r="AC7" s="93">
        <v>41907</v>
      </c>
      <c r="AD7" s="82"/>
    </row>
    <row r="8" spans="1:30" s="2" customFormat="1">
      <c r="A8" s="10" t="s">
        <v>7</v>
      </c>
      <c r="B8" s="11" t="s">
        <v>28</v>
      </c>
      <c r="C8" s="12">
        <f t="shared" si="3"/>
        <v>0.88846510534359124</v>
      </c>
      <c r="D8" s="13">
        <v>68020</v>
      </c>
      <c r="E8" s="13">
        <v>76559</v>
      </c>
      <c r="F8" s="12">
        <f t="shared" si="4"/>
        <v>1.0441176470588236</v>
      </c>
      <c r="G8" s="13">
        <v>142</v>
      </c>
      <c r="H8" s="13">
        <v>136</v>
      </c>
      <c r="I8" s="12">
        <f t="shared" si="5"/>
        <v>0.89611878859159066</v>
      </c>
      <c r="J8" s="12">
        <f t="shared" si="5"/>
        <v>0.10388121140840929</v>
      </c>
      <c r="K8" s="12">
        <f t="shared" si="0"/>
        <v>0.3087474272272861</v>
      </c>
      <c r="L8" s="12">
        <f t="shared" si="0"/>
        <v>0.6912525727727139</v>
      </c>
      <c r="M8" s="12">
        <f t="shared" si="0"/>
        <v>0.49639811820052926</v>
      </c>
      <c r="N8" s="12">
        <f t="shared" si="0"/>
        <v>0.50360188179947074</v>
      </c>
      <c r="O8" s="13">
        <v>60954</v>
      </c>
      <c r="P8" s="13">
        <v>7066</v>
      </c>
      <c r="Q8" s="13">
        <v>21001</v>
      </c>
      <c r="R8" s="13">
        <v>47019</v>
      </c>
      <c r="S8" s="13">
        <v>33765</v>
      </c>
      <c r="T8" s="13">
        <v>34255</v>
      </c>
      <c r="U8" s="13">
        <v>16043</v>
      </c>
      <c r="V8" s="13">
        <v>44911</v>
      </c>
      <c r="W8" s="13">
        <v>50337</v>
      </c>
      <c r="X8" s="13">
        <v>54531</v>
      </c>
      <c r="Y8" s="13">
        <v>13825</v>
      </c>
      <c r="Z8" s="13">
        <v>5148</v>
      </c>
      <c r="AA8" s="13">
        <f t="shared" si="1"/>
        <v>16</v>
      </c>
      <c r="AB8" s="13">
        <f t="shared" si="2"/>
        <v>15</v>
      </c>
      <c r="AC8" s="93">
        <v>41907</v>
      </c>
      <c r="AD8" s="82"/>
    </row>
    <row r="9" spans="1:30" s="2" customFormat="1">
      <c r="A9" s="10" t="s">
        <v>7</v>
      </c>
      <c r="B9" s="11" t="s">
        <v>29</v>
      </c>
      <c r="C9" s="12">
        <f t="shared" si="3"/>
        <v>0.8360156384933034</v>
      </c>
      <c r="D9" s="13">
        <v>106490</v>
      </c>
      <c r="E9" s="13">
        <v>127378</v>
      </c>
      <c r="F9" s="12">
        <f t="shared" si="4"/>
        <v>1.0176211453744493</v>
      </c>
      <c r="G9" s="13">
        <v>231</v>
      </c>
      <c r="H9" s="13">
        <v>227</v>
      </c>
      <c r="I9" s="12">
        <f t="shared" si="5"/>
        <v>0.8818856230631984</v>
      </c>
      <c r="J9" s="12">
        <f t="shared" si="5"/>
        <v>0.11811437693680157</v>
      </c>
      <c r="K9" s="12">
        <f t="shared" si="0"/>
        <v>0.26517982909193349</v>
      </c>
      <c r="L9" s="12">
        <f t="shared" si="0"/>
        <v>0.73482017090806651</v>
      </c>
      <c r="M9" s="12">
        <f t="shared" si="0"/>
        <v>0.50259179265658749</v>
      </c>
      <c r="N9" s="12">
        <f t="shared" si="0"/>
        <v>0.49740820734341251</v>
      </c>
      <c r="O9" s="13">
        <v>93912</v>
      </c>
      <c r="P9" s="13">
        <v>12578</v>
      </c>
      <c r="Q9" s="13">
        <v>28239</v>
      </c>
      <c r="R9" s="13">
        <v>78251</v>
      </c>
      <c r="S9" s="13">
        <v>53521</v>
      </c>
      <c r="T9" s="13">
        <v>52969</v>
      </c>
      <c r="U9" s="13">
        <v>20413</v>
      </c>
      <c r="V9" s="13">
        <v>73499</v>
      </c>
      <c r="W9" s="13">
        <v>78042</v>
      </c>
      <c r="X9" s="13">
        <v>90899</v>
      </c>
      <c r="Y9" s="13">
        <v>22831</v>
      </c>
      <c r="Z9" s="13">
        <v>9017</v>
      </c>
      <c r="AA9" s="13">
        <f t="shared" si="1"/>
        <v>13</v>
      </c>
      <c r="AB9" s="13">
        <f t="shared" si="2"/>
        <v>12</v>
      </c>
      <c r="AC9" s="93">
        <v>41907</v>
      </c>
      <c r="AD9" s="82"/>
    </row>
    <row r="10" spans="1:30" s="2" customFormat="1">
      <c r="A10" s="10" t="s">
        <v>7</v>
      </c>
      <c r="B10" s="11" t="s">
        <v>30</v>
      </c>
      <c r="C10" s="12">
        <f t="shared" si="3"/>
        <v>0.73475602228678183</v>
      </c>
      <c r="D10" s="13">
        <v>89278</v>
      </c>
      <c r="E10" s="13">
        <v>121507</v>
      </c>
      <c r="F10" s="12">
        <f t="shared" si="4"/>
        <v>0.97175141242937857</v>
      </c>
      <c r="G10" s="13">
        <v>172</v>
      </c>
      <c r="H10" s="13">
        <v>177</v>
      </c>
      <c r="I10" s="12">
        <f t="shared" si="5"/>
        <v>0.88165057460964624</v>
      </c>
      <c r="J10" s="12">
        <f t="shared" si="5"/>
        <v>0.11834942539035373</v>
      </c>
      <c r="K10" s="12">
        <f t="shared" si="0"/>
        <v>0.23298012948318736</v>
      </c>
      <c r="L10" s="12">
        <f t="shared" si="0"/>
        <v>0.76701987051681264</v>
      </c>
      <c r="M10" s="12">
        <f t="shared" si="0"/>
        <v>0.50346109903895697</v>
      </c>
      <c r="N10" s="12">
        <f t="shared" si="0"/>
        <v>0.49653890096104303</v>
      </c>
      <c r="O10" s="13">
        <v>78712</v>
      </c>
      <c r="P10" s="13">
        <v>10566</v>
      </c>
      <c r="Q10" s="13">
        <v>20800</v>
      </c>
      <c r="R10" s="13">
        <v>68478</v>
      </c>
      <c r="S10" s="13">
        <v>44948</v>
      </c>
      <c r="T10" s="13">
        <v>44330</v>
      </c>
      <c r="U10" s="13">
        <v>14883</v>
      </c>
      <c r="V10" s="13">
        <v>63829</v>
      </c>
      <c r="W10" s="13">
        <v>69168</v>
      </c>
      <c r="X10" s="13">
        <v>83029</v>
      </c>
      <c r="Y10" s="13">
        <v>25460</v>
      </c>
      <c r="Z10" s="13">
        <v>6272</v>
      </c>
      <c r="AA10" s="13">
        <f t="shared" si="1"/>
        <v>10</v>
      </c>
      <c r="AB10" s="13">
        <f t="shared" si="2"/>
        <v>9</v>
      </c>
      <c r="AC10" s="93">
        <v>41907</v>
      </c>
      <c r="AD10" s="82"/>
    </row>
    <row r="11" spans="1:30" s="2" customFormat="1">
      <c r="A11" s="10" t="s">
        <v>7</v>
      </c>
      <c r="B11" s="11" t="s">
        <v>31</v>
      </c>
      <c r="C11" s="12">
        <f t="shared" si="3"/>
        <v>0.86858735570728629</v>
      </c>
      <c r="D11" s="13">
        <v>99098</v>
      </c>
      <c r="E11" s="13">
        <v>114091</v>
      </c>
      <c r="F11" s="12">
        <f t="shared" si="4"/>
        <v>1.1558441558441559</v>
      </c>
      <c r="G11" s="13">
        <v>178</v>
      </c>
      <c r="H11" s="13">
        <v>154</v>
      </c>
      <c r="I11" s="12">
        <f t="shared" si="5"/>
        <v>0.89730367918626008</v>
      </c>
      <c r="J11" s="12">
        <f t="shared" si="5"/>
        <v>0.10269632081373993</v>
      </c>
      <c r="K11" s="12">
        <f t="shared" si="0"/>
        <v>0.25757331126763405</v>
      </c>
      <c r="L11" s="12">
        <f t="shared" si="0"/>
        <v>0.74242668873236595</v>
      </c>
      <c r="M11" s="12">
        <f t="shared" si="0"/>
        <v>0.48961633938121857</v>
      </c>
      <c r="N11" s="12">
        <f t="shared" si="0"/>
        <v>0.51038366061878138</v>
      </c>
      <c r="O11" s="13">
        <v>88921</v>
      </c>
      <c r="P11" s="13">
        <v>10177</v>
      </c>
      <c r="Q11" s="13">
        <v>25525</v>
      </c>
      <c r="R11" s="13">
        <v>73573</v>
      </c>
      <c r="S11" s="13">
        <v>48520</v>
      </c>
      <c r="T11" s="13">
        <v>50578</v>
      </c>
      <c r="U11" s="13">
        <v>19451</v>
      </c>
      <c r="V11" s="13">
        <v>69470</v>
      </c>
      <c r="W11" s="13">
        <v>73229</v>
      </c>
      <c r="X11" s="13">
        <v>81401</v>
      </c>
      <c r="Y11" s="13">
        <v>20466</v>
      </c>
      <c r="Z11" s="13">
        <v>9879</v>
      </c>
      <c r="AA11" s="13">
        <f t="shared" si="1"/>
        <v>7</v>
      </c>
      <c r="AB11" s="13">
        <f t="shared" si="2"/>
        <v>6</v>
      </c>
      <c r="AC11" s="93">
        <v>41907</v>
      </c>
      <c r="AD11" s="82"/>
    </row>
    <row r="12" spans="1:30" s="2" customFormat="1">
      <c r="A12" s="10" t="s">
        <v>7</v>
      </c>
      <c r="B12" s="11" t="s">
        <v>32</v>
      </c>
      <c r="C12" s="12">
        <f t="shared" si="3"/>
        <v>0.80501177053648865</v>
      </c>
      <c r="D12" s="13">
        <v>51978</v>
      </c>
      <c r="E12" s="13">
        <v>64568</v>
      </c>
      <c r="F12" s="12">
        <f t="shared" si="4"/>
        <v>0.95714285714285718</v>
      </c>
      <c r="G12" s="13">
        <v>134</v>
      </c>
      <c r="H12" s="13">
        <v>140</v>
      </c>
      <c r="I12" s="12">
        <f t="shared" si="5"/>
        <v>0.89657162645734734</v>
      </c>
      <c r="J12" s="12">
        <f t="shared" si="5"/>
        <v>0.10342837354265266</v>
      </c>
      <c r="K12" s="12">
        <f t="shared" si="0"/>
        <v>0.25564661972372926</v>
      </c>
      <c r="L12" s="12">
        <f t="shared" si="0"/>
        <v>0.74435338027627074</v>
      </c>
      <c r="M12" s="12">
        <f t="shared" si="0"/>
        <v>0.49559428989187732</v>
      </c>
      <c r="N12" s="12">
        <f t="shared" si="0"/>
        <v>0.50440571010812263</v>
      </c>
      <c r="O12" s="13">
        <v>46602</v>
      </c>
      <c r="P12" s="13">
        <v>5376</v>
      </c>
      <c r="Q12" s="13">
        <v>13288</v>
      </c>
      <c r="R12" s="13">
        <v>38690</v>
      </c>
      <c r="S12" s="13">
        <v>25760</v>
      </c>
      <c r="T12" s="13">
        <v>26218</v>
      </c>
      <c r="U12" s="13">
        <v>10310</v>
      </c>
      <c r="V12" s="13">
        <v>36292</v>
      </c>
      <c r="W12" s="13">
        <v>39882</v>
      </c>
      <c r="X12" s="13">
        <v>46370</v>
      </c>
      <c r="Y12" s="13">
        <v>11280</v>
      </c>
      <c r="Z12" s="13">
        <v>5847</v>
      </c>
      <c r="AA12" s="13">
        <f t="shared" si="1"/>
        <v>16</v>
      </c>
      <c r="AB12" s="13">
        <f t="shared" si="2"/>
        <v>15</v>
      </c>
      <c r="AC12" s="93">
        <v>41907</v>
      </c>
      <c r="AD12" s="82"/>
    </row>
    <row r="13" spans="1:30" s="2" customFormat="1">
      <c r="A13" s="10" t="s">
        <v>7</v>
      </c>
      <c r="B13" s="11" t="s">
        <v>39</v>
      </c>
      <c r="C13" s="12">
        <f t="shared" si="3"/>
        <v>0.89495350870221724</v>
      </c>
      <c r="D13" s="13">
        <v>56306</v>
      </c>
      <c r="E13" s="13">
        <v>62915</v>
      </c>
      <c r="F13" s="12">
        <f t="shared" si="4"/>
        <v>1</v>
      </c>
      <c r="G13" s="13">
        <v>140</v>
      </c>
      <c r="H13" s="13">
        <v>140</v>
      </c>
      <c r="I13" s="12">
        <f t="shared" si="5"/>
        <v>0.88516321528789121</v>
      </c>
      <c r="J13" s="12">
        <f t="shared" si="5"/>
        <v>0.11483678471210883</v>
      </c>
      <c r="K13" s="12">
        <f t="shared" si="0"/>
        <v>0.29606081057080952</v>
      </c>
      <c r="L13" s="12">
        <f t="shared" si="0"/>
        <v>0.70393918942919054</v>
      </c>
      <c r="M13" s="12">
        <f t="shared" si="0"/>
        <v>0.51776009661492561</v>
      </c>
      <c r="N13" s="12">
        <f t="shared" si="0"/>
        <v>0.48223990338507444</v>
      </c>
      <c r="O13" s="13">
        <v>49840</v>
      </c>
      <c r="P13" s="13">
        <v>6466</v>
      </c>
      <c r="Q13" s="13">
        <v>16670</v>
      </c>
      <c r="R13" s="13">
        <v>39636</v>
      </c>
      <c r="S13" s="13">
        <v>29153</v>
      </c>
      <c r="T13" s="13">
        <v>27153</v>
      </c>
      <c r="U13" s="13">
        <v>12181</v>
      </c>
      <c r="V13" s="13">
        <v>37659</v>
      </c>
      <c r="W13" s="13">
        <v>40712</v>
      </c>
      <c r="X13" s="13">
        <v>46308</v>
      </c>
      <c r="Y13" s="13">
        <v>9866</v>
      </c>
      <c r="Z13" s="13">
        <v>6331</v>
      </c>
      <c r="AA13" s="13">
        <f t="shared" si="1"/>
        <v>10</v>
      </c>
      <c r="AB13" s="13">
        <f t="shared" si="2"/>
        <v>9</v>
      </c>
      <c r="AC13" s="93">
        <v>41907</v>
      </c>
      <c r="AD13" s="82"/>
    </row>
    <row r="14" spans="1:30" s="2" customFormat="1">
      <c r="A14" s="10" t="s">
        <v>7</v>
      </c>
      <c r="B14" s="11" t="s">
        <v>53</v>
      </c>
      <c r="C14" s="12">
        <f t="shared" si="3"/>
        <v>0.76780723175144905</v>
      </c>
      <c r="D14" s="13">
        <v>52194</v>
      </c>
      <c r="E14" s="13">
        <v>67978</v>
      </c>
      <c r="F14" s="12">
        <f t="shared" si="4"/>
        <v>0.9662921348314607</v>
      </c>
      <c r="G14" s="13">
        <v>86</v>
      </c>
      <c r="H14" s="13">
        <v>89</v>
      </c>
      <c r="I14" s="12">
        <f t="shared" si="5"/>
        <v>0.91838142315208648</v>
      </c>
      <c r="J14" s="12">
        <f t="shared" si="5"/>
        <v>8.1618576847913557E-2</v>
      </c>
      <c r="K14" s="12">
        <f t="shared" si="0"/>
        <v>0.21791776832586121</v>
      </c>
      <c r="L14" s="12">
        <f t="shared" si="0"/>
        <v>0.78208223167413882</v>
      </c>
      <c r="M14" s="12">
        <f t="shared" si="0"/>
        <v>0.50467486684293217</v>
      </c>
      <c r="N14" s="12">
        <f t="shared" si="0"/>
        <v>0.49532513315706789</v>
      </c>
      <c r="O14" s="13">
        <v>47934</v>
      </c>
      <c r="P14" s="13">
        <v>4260</v>
      </c>
      <c r="Q14" s="13">
        <v>11374</v>
      </c>
      <c r="R14" s="13">
        <v>40820</v>
      </c>
      <c r="S14" s="13">
        <v>26341</v>
      </c>
      <c r="T14" s="13">
        <v>25853</v>
      </c>
      <c r="U14" s="13">
        <v>8279</v>
      </c>
      <c r="V14" s="13">
        <v>39655</v>
      </c>
      <c r="W14" s="13">
        <v>44031</v>
      </c>
      <c r="X14" s="13">
        <v>50772</v>
      </c>
      <c r="Y14" s="13">
        <v>9923</v>
      </c>
      <c r="Z14" s="13">
        <v>2861</v>
      </c>
      <c r="AA14" s="13">
        <f t="shared" si="1"/>
        <v>7</v>
      </c>
      <c r="AB14" s="13">
        <f t="shared" si="2"/>
        <v>6</v>
      </c>
      <c r="AC14" s="93">
        <v>41907</v>
      </c>
      <c r="AD14" s="82"/>
    </row>
    <row r="15" spans="1:30" s="2" customFormat="1">
      <c r="A15" s="10" t="s">
        <v>7</v>
      </c>
      <c r="B15" s="11" t="s">
        <v>84</v>
      </c>
      <c r="C15" s="12">
        <f t="shared" si="3"/>
        <v>0.8034522489619339</v>
      </c>
      <c r="D15" s="13">
        <v>36958</v>
      </c>
      <c r="E15" s="13">
        <v>45999</v>
      </c>
      <c r="F15" s="12">
        <f t="shared" si="4"/>
        <v>1</v>
      </c>
      <c r="G15" s="13">
        <v>89</v>
      </c>
      <c r="H15" s="13">
        <v>89</v>
      </c>
      <c r="I15" s="12">
        <f t="shared" si="5"/>
        <v>0.88513988852210612</v>
      </c>
      <c r="J15" s="12">
        <f t="shared" si="5"/>
        <v>0.11486011147789382</v>
      </c>
      <c r="K15" s="12">
        <f t="shared" si="0"/>
        <v>0.27774771362086692</v>
      </c>
      <c r="L15" s="12">
        <f t="shared" si="0"/>
        <v>0.72225228637913308</v>
      </c>
      <c r="M15" s="12">
        <f t="shared" si="0"/>
        <v>0.50462687374857951</v>
      </c>
      <c r="N15" s="12">
        <f t="shared" si="0"/>
        <v>0.49537312625142055</v>
      </c>
      <c r="O15" s="13">
        <v>32713</v>
      </c>
      <c r="P15" s="13">
        <v>4245</v>
      </c>
      <c r="Q15" s="13">
        <v>10265</v>
      </c>
      <c r="R15" s="13">
        <v>26693</v>
      </c>
      <c r="S15" s="13">
        <v>18650</v>
      </c>
      <c r="T15" s="13">
        <v>18308</v>
      </c>
      <c r="U15" s="13">
        <v>7412</v>
      </c>
      <c r="V15" s="13">
        <v>25301</v>
      </c>
      <c r="W15" s="13">
        <v>27389</v>
      </c>
      <c r="X15" s="13">
        <v>34296</v>
      </c>
      <c r="Y15" s="13">
        <v>6774</v>
      </c>
      <c r="Z15" s="13">
        <v>2713</v>
      </c>
      <c r="AA15" s="13">
        <f t="shared" si="1"/>
        <v>10</v>
      </c>
      <c r="AB15" s="13">
        <f t="shared" si="2"/>
        <v>9</v>
      </c>
      <c r="AC15" s="93">
        <v>41907</v>
      </c>
      <c r="AD15" s="82"/>
    </row>
    <row r="16" spans="1:30" s="2" customFormat="1">
      <c r="A16" s="10" t="s">
        <v>8</v>
      </c>
      <c r="B16" s="11" t="s">
        <v>33</v>
      </c>
      <c r="C16" s="12">
        <f t="shared" si="3"/>
        <v>0.71923197985520937</v>
      </c>
      <c r="D16" s="13">
        <v>27420</v>
      </c>
      <c r="E16" s="13">
        <v>38124</v>
      </c>
      <c r="F16" s="12">
        <f t="shared" si="4"/>
        <v>0.94827586206896552</v>
      </c>
      <c r="G16" s="13">
        <v>55</v>
      </c>
      <c r="H16" s="13">
        <v>58</v>
      </c>
      <c r="I16" s="12">
        <f t="shared" si="5"/>
        <v>0.93803792851932899</v>
      </c>
      <c r="J16" s="12">
        <f t="shared" si="5"/>
        <v>6.1962071480671045E-2</v>
      </c>
      <c r="K16" s="12">
        <f t="shared" si="0"/>
        <v>0.28894967177242886</v>
      </c>
      <c r="L16" s="12">
        <f t="shared" si="0"/>
        <v>0.71105032822757108</v>
      </c>
      <c r="M16" s="12">
        <f t="shared" si="0"/>
        <v>0.49617067833698031</v>
      </c>
      <c r="N16" s="12">
        <f t="shared" si="0"/>
        <v>0.50382932166301975</v>
      </c>
      <c r="O16" s="13">
        <v>25721</v>
      </c>
      <c r="P16" s="13">
        <v>1699</v>
      </c>
      <c r="Q16" s="13">
        <v>7923</v>
      </c>
      <c r="R16" s="13">
        <v>19497</v>
      </c>
      <c r="S16" s="13">
        <v>13605</v>
      </c>
      <c r="T16" s="13">
        <v>13815</v>
      </c>
      <c r="U16" s="13">
        <v>6955</v>
      </c>
      <c r="V16" s="13">
        <v>18766</v>
      </c>
      <c r="W16" s="13">
        <v>19855</v>
      </c>
      <c r="X16" s="13">
        <v>25067</v>
      </c>
      <c r="Y16" s="13">
        <v>8972</v>
      </c>
      <c r="Z16" s="13">
        <v>4120</v>
      </c>
      <c r="AA16" s="13">
        <f t="shared" si="1"/>
        <v>10</v>
      </c>
      <c r="AB16" s="13">
        <f t="shared" si="2"/>
        <v>9</v>
      </c>
      <c r="AC16" s="93">
        <v>42081</v>
      </c>
      <c r="AD16" s="82"/>
    </row>
    <row r="17" spans="1:30" s="2" customFormat="1">
      <c r="A17" s="10" t="s">
        <v>8</v>
      </c>
      <c r="B17" s="11" t="s">
        <v>8</v>
      </c>
      <c r="C17" s="12">
        <f t="shared" si="3"/>
        <v>0.86173661613949004</v>
      </c>
      <c r="D17" s="13">
        <v>49175</v>
      </c>
      <c r="E17" s="13">
        <v>57065</v>
      </c>
      <c r="F17" s="12">
        <f t="shared" si="4"/>
        <v>1.0149253731343284</v>
      </c>
      <c r="G17" s="13">
        <v>68</v>
      </c>
      <c r="H17" s="13">
        <v>67</v>
      </c>
      <c r="I17" s="12">
        <f t="shared" si="5"/>
        <v>0.89797661413319774</v>
      </c>
      <c r="J17" s="12">
        <f t="shared" si="5"/>
        <v>0.10202338586680224</v>
      </c>
      <c r="K17" s="12">
        <f t="shared" si="0"/>
        <v>0.26279613624809356</v>
      </c>
      <c r="L17" s="12">
        <f t="shared" si="0"/>
        <v>0.7372038637519065</v>
      </c>
      <c r="M17" s="12">
        <f t="shared" si="0"/>
        <v>0.49573970513472293</v>
      </c>
      <c r="N17" s="12">
        <f t="shared" si="0"/>
        <v>0.50426029486527713</v>
      </c>
      <c r="O17" s="13">
        <v>44158</v>
      </c>
      <c r="P17" s="13">
        <v>5017</v>
      </c>
      <c r="Q17" s="13">
        <v>12923</v>
      </c>
      <c r="R17" s="13">
        <v>36252</v>
      </c>
      <c r="S17" s="13">
        <v>24378</v>
      </c>
      <c r="T17" s="13">
        <v>24797</v>
      </c>
      <c r="U17" s="13">
        <v>9775</v>
      </c>
      <c r="V17" s="13">
        <v>34383</v>
      </c>
      <c r="W17" s="13">
        <v>35661</v>
      </c>
      <c r="X17" s="13">
        <v>37676</v>
      </c>
      <c r="Y17" s="13">
        <v>13275</v>
      </c>
      <c r="Z17" s="13">
        <v>4719</v>
      </c>
      <c r="AA17" s="13">
        <f t="shared" si="1"/>
        <v>10</v>
      </c>
      <c r="AB17" s="13">
        <f t="shared" si="2"/>
        <v>9</v>
      </c>
      <c r="AC17" s="93">
        <v>42081</v>
      </c>
      <c r="AD17" s="82"/>
    </row>
    <row r="18" spans="1:30" s="2" customFormat="1">
      <c r="A18" s="10" t="s">
        <v>8</v>
      </c>
      <c r="B18" s="11" t="s">
        <v>124</v>
      </c>
      <c r="C18" s="12">
        <f t="shared" si="3"/>
        <v>0.93016342505452476</v>
      </c>
      <c r="D18" s="13">
        <v>62267</v>
      </c>
      <c r="E18" s="13">
        <v>66942</v>
      </c>
      <c r="F18" s="12">
        <f t="shared" si="4"/>
        <v>1.01</v>
      </c>
      <c r="G18" s="13">
        <v>101</v>
      </c>
      <c r="H18" s="13">
        <v>100</v>
      </c>
      <c r="I18" s="12">
        <f t="shared" si="5"/>
        <v>0.8197440056530747</v>
      </c>
      <c r="J18" s="12">
        <f t="shared" si="5"/>
        <v>0.18025599434692532</v>
      </c>
      <c r="K18" s="12">
        <f t="shared" si="0"/>
        <v>0.28117622496667577</v>
      </c>
      <c r="L18" s="12">
        <f t="shared" si="0"/>
        <v>0.71882377503332429</v>
      </c>
      <c r="M18" s="12">
        <f t="shared" si="0"/>
        <v>0.5232466635617582</v>
      </c>
      <c r="N18" s="12">
        <f t="shared" si="0"/>
        <v>0.47675333643824175</v>
      </c>
      <c r="O18" s="13">
        <v>51043</v>
      </c>
      <c r="P18" s="13">
        <v>11224</v>
      </c>
      <c r="Q18" s="13">
        <v>17508</v>
      </c>
      <c r="R18" s="13">
        <v>44759</v>
      </c>
      <c r="S18" s="13">
        <v>32581</v>
      </c>
      <c r="T18" s="13">
        <v>29686</v>
      </c>
      <c r="U18" s="13">
        <v>8437</v>
      </c>
      <c r="V18" s="13">
        <v>42606</v>
      </c>
      <c r="W18" s="13">
        <v>44421</v>
      </c>
      <c r="X18" s="13">
        <v>49512</v>
      </c>
      <c r="Y18" s="13">
        <v>10258</v>
      </c>
      <c r="Z18" s="13">
        <v>4732</v>
      </c>
      <c r="AA18" s="13">
        <f t="shared" si="1"/>
        <v>7</v>
      </c>
      <c r="AB18" s="13">
        <f t="shared" si="2"/>
        <v>6</v>
      </c>
      <c r="AC18" s="93">
        <v>42081</v>
      </c>
      <c r="AD18" s="82"/>
    </row>
    <row r="19" spans="1:30" s="2" customFormat="1">
      <c r="A19" s="10" t="s">
        <v>8</v>
      </c>
      <c r="B19" s="11" t="s">
        <v>89</v>
      </c>
      <c r="C19" s="12">
        <f t="shared" si="3"/>
        <v>0.90482768308672035</v>
      </c>
      <c r="D19" s="13">
        <v>38647</v>
      </c>
      <c r="E19" s="13">
        <v>42712</v>
      </c>
      <c r="F19" s="12">
        <f t="shared" si="4"/>
        <v>1.1384615384615384</v>
      </c>
      <c r="G19" s="13">
        <v>74</v>
      </c>
      <c r="H19" s="13">
        <v>65</v>
      </c>
      <c r="I19" s="12">
        <f t="shared" si="5"/>
        <v>0.89712008694077161</v>
      </c>
      <c r="J19" s="12">
        <f t="shared" si="5"/>
        <v>0.1028799130592284</v>
      </c>
      <c r="K19" s="12">
        <f t="shared" si="5"/>
        <v>0.2230703547493984</v>
      </c>
      <c r="L19" s="12">
        <f t="shared" si="5"/>
        <v>0.7769296452506016</v>
      </c>
      <c r="M19" s="12">
        <f t="shared" si="5"/>
        <v>0.47664760524749655</v>
      </c>
      <c r="N19" s="12">
        <f t="shared" si="5"/>
        <v>0.52335239475250339</v>
      </c>
      <c r="O19" s="13">
        <v>34671</v>
      </c>
      <c r="P19" s="13">
        <v>3976</v>
      </c>
      <c r="Q19" s="13">
        <v>8621</v>
      </c>
      <c r="R19" s="13">
        <v>30026</v>
      </c>
      <c r="S19" s="13">
        <v>18421</v>
      </c>
      <c r="T19" s="13">
        <v>20226</v>
      </c>
      <c r="U19" s="13">
        <v>6038</v>
      </c>
      <c r="V19" s="13">
        <v>28633</v>
      </c>
      <c r="W19" s="13">
        <v>30064</v>
      </c>
      <c r="X19" s="13">
        <v>30444</v>
      </c>
      <c r="Y19" s="13">
        <v>7692</v>
      </c>
      <c r="Z19" s="13">
        <v>4037</v>
      </c>
      <c r="AA19" s="13">
        <f t="shared" si="1"/>
        <v>7</v>
      </c>
      <c r="AB19" s="13">
        <f t="shared" si="2"/>
        <v>6</v>
      </c>
      <c r="AC19" s="93">
        <v>42081</v>
      </c>
      <c r="AD19" s="82"/>
    </row>
    <row r="20" spans="1:30" s="2" customFormat="1">
      <c r="A20" s="10" t="s">
        <v>8</v>
      </c>
      <c r="B20" s="11" t="s">
        <v>106</v>
      </c>
      <c r="C20" s="12">
        <f t="shared" si="3"/>
        <v>0.87591988821611555</v>
      </c>
      <c r="D20" s="13">
        <v>37612</v>
      </c>
      <c r="E20" s="13">
        <v>42940</v>
      </c>
      <c r="F20" s="12">
        <f t="shared" si="4"/>
        <v>0.94252873563218387</v>
      </c>
      <c r="G20" s="13">
        <v>82</v>
      </c>
      <c r="H20" s="13">
        <v>87</v>
      </c>
      <c r="I20" s="12">
        <f t="shared" si="5"/>
        <v>0.91319259810698716</v>
      </c>
      <c r="J20" s="12">
        <f t="shared" si="5"/>
        <v>8.6807401893012864E-2</v>
      </c>
      <c r="K20" s="12">
        <f t="shared" si="5"/>
        <v>0.24311389981920664</v>
      </c>
      <c r="L20" s="12">
        <f t="shared" si="5"/>
        <v>0.75688610018079339</v>
      </c>
      <c r="M20" s="12">
        <f t="shared" si="5"/>
        <v>0.49718175050515795</v>
      </c>
      <c r="N20" s="12">
        <f t="shared" si="5"/>
        <v>0.50281824949484211</v>
      </c>
      <c r="O20" s="13">
        <v>34347</v>
      </c>
      <c r="P20" s="13">
        <v>3265</v>
      </c>
      <c r="Q20" s="13">
        <v>9144</v>
      </c>
      <c r="R20" s="13">
        <v>28468</v>
      </c>
      <c r="S20" s="13">
        <v>18700</v>
      </c>
      <c r="T20" s="13">
        <v>18912</v>
      </c>
      <c r="U20" s="13">
        <v>7011</v>
      </c>
      <c r="V20" s="13">
        <v>27336</v>
      </c>
      <c r="W20" s="13">
        <v>28436</v>
      </c>
      <c r="X20" s="13">
        <v>30583</v>
      </c>
      <c r="Y20" s="13">
        <v>7756</v>
      </c>
      <c r="Z20" s="13">
        <v>3595</v>
      </c>
      <c r="AA20" s="13">
        <f t="shared" si="1"/>
        <v>7</v>
      </c>
      <c r="AB20" s="13">
        <f t="shared" si="2"/>
        <v>6</v>
      </c>
      <c r="AC20" s="93">
        <v>42081</v>
      </c>
      <c r="AD20" s="82"/>
    </row>
    <row r="21" spans="1:30" s="2" customFormat="1">
      <c r="A21" s="10" t="s">
        <v>8</v>
      </c>
      <c r="B21" s="11" t="s">
        <v>111</v>
      </c>
      <c r="C21" s="12">
        <f t="shared" si="3"/>
        <v>0.74484814078910022</v>
      </c>
      <c r="D21" s="13">
        <v>52482</v>
      </c>
      <c r="E21" s="13">
        <v>70460</v>
      </c>
      <c r="F21" s="12">
        <f t="shared" si="4"/>
        <v>0.95714285714285718</v>
      </c>
      <c r="G21" s="13">
        <v>134</v>
      </c>
      <c r="H21" s="13">
        <v>140</v>
      </c>
      <c r="I21" s="12">
        <f t="shared" si="5"/>
        <v>0.87673869136084748</v>
      </c>
      <c r="J21" s="12">
        <f t="shared" si="5"/>
        <v>0.12326130863915247</v>
      </c>
      <c r="K21" s="12">
        <f t="shared" si="5"/>
        <v>0.31412674821843678</v>
      </c>
      <c r="L21" s="12">
        <f t="shared" si="5"/>
        <v>0.68587325178156322</v>
      </c>
      <c r="M21" s="12">
        <f t="shared" si="5"/>
        <v>0.5024770397469609</v>
      </c>
      <c r="N21" s="12">
        <f t="shared" si="5"/>
        <v>0.49752296025303916</v>
      </c>
      <c r="O21" s="13">
        <v>46013</v>
      </c>
      <c r="P21" s="13">
        <v>6469</v>
      </c>
      <c r="Q21" s="13">
        <v>16486</v>
      </c>
      <c r="R21" s="13">
        <v>35996</v>
      </c>
      <c r="S21" s="13">
        <v>26371</v>
      </c>
      <c r="T21" s="13">
        <v>26111</v>
      </c>
      <c r="U21" s="13">
        <v>12508</v>
      </c>
      <c r="V21" s="13">
        <v>33505</v>
      </c>
      <c r="W21" s="13">
        <v>35530</v>
      </c>
      <c r="X21" s="13">
        <v>44413</v>
      </c>
      <c r="Y21" s="13">
        <v>18498</v>
      </c>
      <c r="Z21" s="13">
        <v>5232</v>
      </c>
      <c r="AA21" s="13">
        <f t="shared" si="1"/>
        <v>10</v>
      </c>
      <c r="AB21" s="13">
        <f t="shared" si="2"/>
        <v>9</v>
      </c>
      <c r="AC21" s="93">
        <v>42081</v>
      </c>
      <c r="AD21" s="82"/>
    </row>
    <row r="22" spans="1:30" s="2" customFormat="1">
      <c r="A22" s="10" t="s">
        <v>8</v>
      </c>
      <c r="B22" s="11" t="s">
        <v>112</v>
      </c>
      <c r="C22" s="12">
        <f t="shared" si="3"/>
        <v>0.79540723393182411</v>
      </c>
      <c r="D22" s="13">
        <v>61135</v>
      </c>
      <c r="E22" s="13">
        <v>76860</v>
      </c>
      <c r="F22" s="12">
        <f t="shared" si="4"/>
        <v>0.86131386861313863</v>
      </c>
      <c r="G22" s="13">
        <v>118</v>
      </c>
      <c r="H22" s="13">
        <v>137</v>
      </c>
      <c r="I22" s="12">
        <f t="shared" si="5"/>
        <v>0.89420135765109998</v>
      </c>
      <c r="J22" s="12">
        <f t="shared" si="5"/>
        <v>0.10579864234889998</v>
      </c>
      <c r="K22" s="12">
        <f t="shared" si="5"/>
        <v>0.28522123170033531</v>
      </c>
      <c r="L22" s="12">
        <f t="shared" si="5"/>
        <v>0.71477876829966469</v>
      </c>
      <c r="M22" s="12">
        <f t="shared" si="5"/>
        <v>0.50170933180665744</v>
      </c>
      <c r="N22" s="12">
        <f t="shared" si="5"/>
        <v>0.49829066819334261</v>
      </c>
      <c r="O22" s="13">
        <v>54667</v>
      </c>
      <c r="P22" s="13">
        <v>6468</v>
      </c>
      <c r="Q22" s="13">
        <v>17437</v>
      </c>
      <c r="R22" s="13">
        <v>43698</v>
      </c>
      <c r="S22" s="13">
        <v>30672</v>
      </c>
      <c r="T22" s="13">
        <v>30463</v>
      </c>
      <c r="U22" s="13">
        <v>13247</v>
      </c>
      <c r="V22" s="13">
        <v>41420</v>
      </c>
      <c r="W22" s="13">
        <v>43732</v>
      </c>
      <c r="X22" s="13">
        <v>55700</v>
      </c>
      <c r="Y22" s="13">
        <v>12925</v>
      </c>
      <c r="Z22" s="13">
        <v>3842</v>
      </c>
      <c r="AA22" s="13">
        <f t="shared" si="1"/>
        <v>10</v>
      </c>
      <c r="AB22" s="13">
        <f t="shared" si="2"/>
        <v>9</v>
      </c>
      <c r="AC22" s="93">
        <v>42081</v>
      </c>
      <c r="AD22" s="82"/>
    </row>
    <row r="23" spans="1:30" s="2" customFormat="1">
      <c r="A23" s="10" t="s">
        <v>14</v>
      </c>
      <c r="B23" s="11" t="s">
        <v>14</v>
      </c>
      <c r="C23" s="12">
        <f t="shared" si="3"/>
        <v>0.79910425665482965</v>
      </c>
      <c r="D23" s="13">
        <v>85286</v>
      </c>
      <c r="E23" s="13">
        <v>106727</v>
      </c>
      <c r="F23" s="12">
        <f t="shared" si="4"/>
        <v>0.97297297297297303</v>
      </c>
      <c r="G23" s="13">
        <v>252</v>
      </c>
      <c r="H23" s="13">
        <v>259</v>
      </c>
      <c r="I23" s="12">
        <f t="shared" si="5"/>
        <v>0.93401027132237413</v>
      </c>
      <c r="J23" s="12">
        <f t="shared" si="5"/>
        <v>6.598972867762587E-2</v>
      </c>
      <c r="K23" s="12">
        <f t="shared" si="5"/>
        <v>0.28690523649837019</v>
      </c>
      <c r="L23" s="12">
        <f t="shared" si="5"/>
        <v>0.71309476350162981</v>
      </c>
      <c r="M23" s="12">
        <f t="shared" si="5"/>
        <v>0.50419764087892505</v>
      </c>
      <c r="N23" s="12">
        <f t="shared" si="5"/>
        <v>0.49580235912107495</v>
      </c>
      <c r="O23" s="13">
        <v>79658</v>
      </c>
      <c r="P23" s="13">
        <v>5628</v>
      </c>
      <c r="Q23" s="13">
        <v>24469</v>
      </c>
      <c r="R23" s="13">
        <v>60817</v>
      </c>
      <c r="S23" s="13">
        <v>43001</v>
      </c>
      <c r="T23" s="13">
        <v>42285</v>
      </c>
      <c r="U23" s="13">
        <v>21529</v>
      </c>
      <c r="V23" s="13">
        <v>58129</v>
      </c>
      <c r="W23" s="13">
        <v>62329</v>
      </c>
      <c r="X23" s="13">
        <v>71431</v>
      </c>
      <c r="Y23" s="13">
        <v>23861</v>
      </c>
      <c r="Z23" s="13">
        <v>6421</v>
      </c>
      <c r="AA23" s="13">
        <f t="shared" si="1"/>
        <v>16</v>
      </c>
      <c r="AB23" s="13">
        <f t="shared" si="2"/>
        <v>15</v>
      </c>
      <c r="AC23" s="93">
        <v>42152</v>
      </c>
      <c r="AD23" s="82"/>
    </row>
    <row r="24" spans="1:30" s="2" customFormat="1">
      <c r="A24" s="10" t="s">
        <v>14</v>
      </c>
      <c r="B24" s="11" t="s">
        <v>82</v>
      </c>
      <c r="C24" s="12">
        <f t="shared" si="3"/>
        <v>0.73104839350094497</v>
      </c>
      <c r="D24" s="13">
        <v>46029</v>
      </c>
      <c r="E24" s="13">
        <v>62963</v>
      </c>
      <c r="F24" s="12">
        <f t="shared" si="4"/>
        <v>1.0090090090090089</v>
      </c>
      <c r="G24" s="13">
        <v>224</v>
      </c>
      <c r="H24" s="13">
        <v>222</v>
      </c>
      <c r="I24" s="12">
        <f t="shared" si="5"/>
        <v>0.94364422429338024</v>
      </c>
      <c r="J24" s="12">
        <f t="shared" si="5"/>
        <v>5.6355775706619739E-2</v>
      </c>
      <c r="K24" s="12">
        <f t="shared" si="5"/>
        <v>0.33387646918247194</v>
      </c>
      <c r="L24" s="12">
        <f t="shared" si="5"/>
        <v>0.66612353081752806</v>
      </c>
      <c r="M24" s="12">
        <f t="shared" si="5"/>
        <v>0.50003258815094831</v>
      </c>
      <c r="N24" s="12">
        <f t="shared" si="5"/>
        <v>0.49996741184905169</v>
      </c>
      <c r="O24" s="13">
        <v>43435</v>
      </c>
      <c r="P24" s="13">
        <v>2594</v>
      </c>
      <c r="Q24" s="13">
        <v>15368</v>
      </c>
      <c r="R24" s="13">
        <v>30661</v>
      </c>
      <c r="S24" s="13">
        <v>23016</v>
      </c>
      <c r="T24" s="13">
        <v>23013</v>
      </c>
      <c r="U24" s="13">
        <v>13966</v>
      </c>
      <c r="V24" s="13">
        <v>29469</v>
      </c>
      <c r="W24" s="13">
        <v>31632</v>
      </c>
      <c r="X24" s="13">
        <v>41171</v>
      </c>
      <c r="Y24" s="13">
        <v>15046</v>
      </c>
      <c r="Z24" s="13">
        <v>4381</v>
      </c>
      <c r="AA24" s="13">
        <f t="shared" si="1"/>
        <v>13</v>
      </c>
      <c r="AB24" s="13">
        <f t="shared" si="2"/>
        <v>12</v>
      </c>
      <c r="AC24" s="93">
        <v>42152</v>
      </c>
      <c r="AD24" s="82"/>
    </row>
    <row r="25" spans="1:30" s="2" customFormat="1">
      <c r="A25" s="10" t="s">
        <v>14</v>
      </c>
      <c r="B25" s="11" t="s">
        <v>92</v>
      </c>
      <c r="C25" s="12">
        <f t="shared" si="3"/>
        <v>0.74137553233044029</v>
      </c>
      <c r="D25" s="13">
        <v>77817</v>
      </c>
      <c r="E25" s="13">
        <v>104963</v>
      </c>
      <c r="F25" s="12">
        <f t="shared" si="4"/>
        <v>0.94736842105263153</v>
      </c>
      <c r="G25" s="13">
        <v>252</v>
      </c>
      <c r="H25" s="13">
        <v>266</v>
      </c>
      <c r="I25" s="12">
        <f t="shared" si="5"/>
        <v>0.92141819910816403</v>
      </c>
      <c r="J25" s="12">
        <f t="shared" si="5"/>
        <v>7.8581800891835973E-2</v>
      </c>
      <c r="K25" s="12">
        <f t="shared" si="5"/>
        <v>0.28425665343048434</v>
      </c>
      <c r="L25" s="12">
        <f t="shared" si="5"/>
        <v>0.71574334656951566</v>
      </c>
      <c r="M25" s="12">
        <f t="shared" si="5"/>
        <v>0.51551717491036664</v>
      </c>
      <c r="N25" s="12">
        <f t="shared" si="5"/>
        <v>0.48448282508963336</v>
      </c>
      <c r="O25" s="13">
        <v>71702</v>
      </c>
      <c r="P25" s="13">
        <v>6115</v>
      </c>
      <c r="Q25" s="13">
        <v>22120</v>
      </c>
      <c r="R25" s="13">
        <v>55697</v>
      </c>
      <c r="S25" s="13">
        <v>40116</v>
      </c>
      <c r="T25" s="13">
        <v>37701</v>
      </c>
      <c r="U25" s="13">
        <v>19070</v>
      </c>
      <c r="V25" s="13">
        <v>52632</v>
      </c>
      <c r="W25" s="13">
        <v>57870</v>
      </c>
      <c r="X25" s="13">
        <v>74143</v>
      </c>
      <c r="Y25" s="13">
        <v>19574</v>
      </c>
      <c r="Z25" s="13">
        <v>5301</v>
      </c>
      <c r="AA25" s="13">
        <f t="shared" si="1"/>
        <v>22</v>
      </c>
      <c r="AB25" s="13">
        <f t="shared" si="2"/>
        <v>21</v>
      </c>
      <c r="AC25" s="93">
        <v>42152</v>
      </c>
      <c r="AD25" s="82"/>
    </row>
    <row r="26" spans="1:30" s="2" customFormat="1">
      <c r="A26" s="10" t="s">
        <v>14</v>
      </c>
      <c r="B26" s="11" t="s">
        <v>100</v>
      </c>
      <c r="C26" s="12">
        <f t="shared" si="3"/>
        <v>0.71183569273613367</v>
      </c>
      <c r="D26" s="13">
        <v>61346</v>
      </c>
      <c r="E26" s="13">
        <v>86180</v>
      </c>
      <c r="F26" s="12">
        <f t="shared" si="4"/>
        <v>0.907258064516129</v>
      </c>
      <c r="G26" s="13">
        <v>225</v>
      </c>
      <c r="H26" s="13">
        <v>248</v>
      </c>
      <c r="I26" s="12">
        <f t="shared" si="5"/>
        <v>0.93013399406644282</v>
      </c>
      <c r="J26" s="12">
        <f t="shared" si="5"/>
        <v>6.9866005933557199E-2</v>
      </c>
      <c r="K26" s="12">
        <f t="shared" si="5"/>
        <v>0.28559319271020117</v>
      </c>
      <c r="L26" s="12">
        <f t="shared" si="5"/>
        <v>0.71440680728979888</v>
      </c>
      <c r="M26" s="12">
        <f t="shared" si="5"/>
        <v>0.50611286799465327</v>
      </c>
      <c r="N26" s="12">
        <f t="shared" si="5"/>
        <v>0.49388713200534673</v>
      </c>
      <c r="O26" s="13">
        <v>57060</v>
      </c>
      <c r="P26" s="13">
        <v>4286</v>
      </c>
      <c r="Q26" s="13">
        <v>17520</v>
      </c>
      <c r="R26" s="13">
        <v>43826</v>
      </c>
      <c r="S26" s="13">
        <v>31048</v>
      </c>
      <c r="T26" s="13">
        <v>30298</v>
      </c>
      <c r="U26" s="13">
        <v>15162</v>
      </c>
      <c r="V26" s="13">
        <v>41898</v>
      </c>
      <c r="W26" s="13">
        <v>44891</v>
      </c>
      <c r="X26" s="13">
        <v>59161</v>
      </c>
      <c r="Y26" s="13">
        <v>17785</v>
      </c>
      <c r="Z26" s="13">
        <v>6833</v>
      </c>
      <c r="AA26" s="13">
        <f t="shared" si="1"/>
        <v>10</v>
      </c>
      <c r="AB26" s="13">
        <f t="shared" si="2"/>
        <v>9</v>
      </c>
      <c r="AC26" s="93">
        <v>42152</v>
      </c>
      <c r="AD26" s="82"/>
    </row>
    <row r="27" spans="1:30" s="2" customFormat="1">
      <c r="A27" s="10" t="s">
        <v>14</v>
      </c>
      <c r="B27" s="11" t="s">
        <v>101</v>
      </c>
      <c r="C27" s="12">
        <f t="shared" si="3"/>
        <v>0.79144385026737973</v>
      </c>
      <c r="D27" s="13">
        <v>88208</v>
      </c>
      <c r="E27" s="13">
        <v>111452</v>
      </c>
      <c r="F27" s="12">
        <f t="shared" si="4"/>
        <v>0.94485294117647056</v>
      </c>
      <c r="G27" s="13">
        <v>257</v>
      </c>
      <c r="H27" s="13">
        <v>272</v>
      </c>
      <c r="I27" s="12">
        <f t="shared" si="5"/>
        <v>0.89482813350263013</v>
      </c>
      <c r="J27" s="12">
        <f t="shared" si="5"/>
        <v>0.10517186649736986</v>
      </c>
      <c r="K27" s="12">
        <f t="shared" si="5"/>
        <v>0.28021267912207509</v>
      </c>
      <c r="L27" s="12">
        <f t="shared" si="5"/>
        <v>0.71978732087792485</v>
      </c>
      <c r="M27" s="12">
        <f t="shared" si="5"/>
        <v>0.50628060946852893</v>
      </c>
      <c r="N27" s="12">
        <f t="shared" si="5"/>
        <v>0.49371939053147107</v>
      </c>
      <c r="O27" s="13">
        <v>78931</v>
      </c>
      <c r="P27" s="13">
        <v>9277</v>
      </c>
      <c r="Q27" s="13">
        <v>24717</v>
      </c>
      <c r="R27" s="13">
        <v>63491</v>
      </c>
      <c r="S27" s="13">
        <v>44658</v>
      </c>
      <c r="T27" s="13">
        <v>43550</v>
      </c>
      <c r="U27" s="13">
        <v>19555</v>
      </c>
      <c r="V27" s="13">
        <v>59376</v>
      </c>
      <c r="W27" s="13">
        <v>65128</v>
      </c>
      <c r="X27" s="13">
        <v>75630</v>
      </c>
      <c r="Y27" s="13">
        <v>23881</v>
      </c>
      <c r="Z27" s="13">
        <v>11836</v>
      </c>
      <c r="AA27" s="13">
        <f t="shared" si="1"/>
        <v>10</v>
      </c>
      <c r="AB27" s="13">
        <f t="shared" si="2"/>
        <v>9</v>
      </c>
      <c r="AC27" s="93">
        <v>42152</v>
      </c>
      <c r="AD27" s="82"/>
    </row>
    <row r="28" spans="1:30" s="2" customFormat="1">
      <c r="A28" s="10" t="s">
        <v>14</v>
      </c>
      <c r="B28" s="11" t="s">
        <v>108</v>
      </c>
      <c r="C28" s="12">
        <f t="shared" si="3"/>
        <v>0.72395747076943462</v>
      </c>
      <c r="D28" s="13">
        <v>43714</v>
      </c>
      <c r="E28" s="13">
        <v>60382</v>
      </c>
      <c r="F28" s="12">
        <f t="shared" si="4"/>
        <v>1.01840490797546</v>
      </c>
      <c r="G28" s="13">
        <v>166</v>
      </c>
      <c r="H28" s="13">
        <v>163</v>
      </c>
      <c r="I28" s="12">
        <f t="shared" si="5"/>
        <v>0.9118360250720593</v>
      </c>
      <c r="J28" s="12">
        <f t="shared" si="5"/>
        <v>8.8163974927940703E-2</v>
      </c>
      <c r="K28" s="12">
        <f t="shared" si="5"/>
        <v>0.31431577984169834</v>
      </c>
      <c r="L28" s="12">
        <f t="shared" si="5"/>
        <v>0.68568422015830166</v>
      </c>
      <c r="M28" s="12">
        <f t="shared" si="5"/>
        <v>0.51061444846044746</v>
      </c>
      <c r="N28" s="12">
        <f t="shared" si="5"/>
        <v>0.48938555153955254</v>
      </c>
      <c r="O28" s="13">
        <v>39860</v>
      </c>
      <c r="P28" s="13">
        <v>3854</v>
      </c>
      <c r="Q28" s="13">
        <v>13740</v>
      </c>
      <c r="R28" s="13">
        <v>29974</v>
      </c>
      <c r="S28" s="13">
        <v>22321</v>
      </c>
      <c r="T28" s="13">
        <v>21393</v>
      </c>
      <c r="U28" s="13">
        <v>12077</v>
      </c>
      <c r="V28" s="13">
        <v>27783</v>
      </c>
      <c r="W28" s="13">
        <v>31614</v>
      </c>
      <c r="X28" s="13">
        <v>39024</v>
      </c>
      <c r="Y28" s="13">
        <v>14888</v>
      </c>
      <c r="Z28" s="13">
        <v>4189</v>
      </c>
      <c r="AA28" s="13">
        <f t="shared" si="1"/>
        <v>10</v>
      </c>
      <c r="AB28" s="13">
        <f t="shared" si="2"/>
        <v>9</v>
      </c>
      <c r="AC28" s="93">
        <v>42152</v>
      </c>
      <c r="AD28" s="82"/>
    </row>
    <row r="29" spans="1:30" s="2" customFormat="1">
      <c r="A29" s="10" t="s">
        <v>10</v>
      </c>
      <c r="B29" s="11" t="s">
        <v>36</v>
      </c>
      <c r="C29" s="12">
        <f t="shared" si="3"/>
        <v>1.0034215441577548</v>
      </c>
      <c r="D29" s="13">
        <v>60706</v>
      </c>
      <c r="E29" s="13">
        <v>60499</v>
      </c>
      <c r="F29" s="12">
        <f t="shared" si="4"/>
        <v>1.0619469026548674</v>
      </c>
      <c r="G29" s="13">
        <v>120</v>
      </c>
      <c r="H29" s="13">
        <v>113</v>
      </c>
      <c r="I29" s="12">
        <f t="shared" si="5"/>
        <v>0.91098079267288246</v>
      </c>
      <c r="J29" s="12">
        <f t="shared" si="5"/>
        <v>8.9019207327117586E-2</v>
      </c>
      <c r="K29" s="12">
        <f t="shared" si="5"/>
        <v>0.2728560603564722</v>
      </c>
      <c r="L29" s="12">
        <f t="shared" si="5"/>
        <v>0.72714393964352786</v>
      </c>
      <c r="M29" s="12">
        <f t="shared" si="5"/>
        <v>0.49555233420090272</v>
      </c>
      <c r="N29" s="12">
        <f t="shared" si="5"/>
        <v>0.50444766579909728</v>
      </c>
      <c r="O29" s="13">
        <v>55302</v>
      </c>
      <c r="P29" s="13">
        <v>5404</v>
      </c>
      <c r="Q29" s="13">
        <v>16564</v>
      </c>
      <c r="R29" s="13">
        <v>44142</v>
      </c>
      <c r="S29" s="13">
        <v>30083</v>
      </c>
      <c r="T29" s="13">
        <v>30623</v>
      </c>
      <c r="U29" s="13">
        <v>12845</v>
      </c>
      <c r="V29" s="13">
        <v>42457</v>
      </c>
      <c r="W29" s="13">
        <v>45082</v>
      </c>
      <c r="X29" s="13">
        <v>43952</v>
      </c>
      <c r="Y29" s="13">
        <v>10065</v>
      </c>
      <c r="Z29" s="13">
        <v>4460</v>
      </c>
      <c r="AA29" s="13">
        <f t="shared" si="1"/>
        <v>13</v>
      </c>
      <c r="AB29" s="13">
        <f t="shared" si="2"/>
        <v>12</v>
      </c>
      <c r="AC29" s="93">
        <v>41907</v>
      </c>
      <c r="AD29" s="82"/>
    </row>
    <row r="30" spans="1:30" s="2" customFormat="1">
      <c r="A30" s="10" t="s">
        <v>10</v>
      </c>
      <c r="B30" s="11" t="s">
        <v>46</v>
      </c>
      <c r="C30" s="12">
        <f t="shared" si="3"/>
        <v>0.84248026780504282</v>
      </c>
      <c r="D30" s="13">
        <v>54864</v>
      </c>
      <c r="E30" s="13">
        <v>65122</v>
      </c>
      <c r="F30" s="12">
        <f t="shared" si="4"/>
        <v>0.94915254237288138</v>
      </c>
      <c r="G30" s="13">
        <v>112</v>
      </c>
      <c r="H30" s="13">
        <v>118</v>
      </c>
      <c r="I30" s="12">
        <f t="shared" si="5"/>
        <v>0.92579833770778652</v>
      </c>
      <c r="J30" s="12">
        <f t="shared" si="5"/>
        <v>7.4201662292213477E-2</v>
      </c>
      <c r="K30" s="12">
        <f t="shared" si="5"/>
        <v>0.26315981335666377</v>
      </c>
      <c r="L30" s="12">
        <f t="shared" si="5"/>
        <v>0.73684018664333628</v>
      </c>
      <c r="M30" s="12">
        <f t="shared" si="5"/>
        <v>0.49511519393409159</v>
      </c>
      <c r="N30" s="12">
        <f t="shared" si="5"/>
        <v>0.50488480606590846</v>
      </c>
      <c r="O30" s="13">
        <v>50793</v>
      </c>
      <c r="P30" s="13">
        <v>4071</v>
      </c>
      <c r="Q30" s="13">
        <v>14438</v>
      </c>
      <c r="R30" s="13">
        <v>40426</v>
      </c>
      <c r="S30" s="13">
        <v>27164</v>
      </c>
      <c r="T30" s="13">
        <v>27700</v>
      </c>
      <c r="U30" s="13">
        <v>12067</v>
      </c>
      <c r="V30" s="13">
        <v>38726</v>
      </c>
      <c r="W30" s="13">
        <v>41218</v>
      </c>
      <c r="X30" s="13">
        <v>46313</v>
      </c>
      <c r="Y30" s="13">
        <v>11832</v>
      </c>
      <c r="Z30" s="13">
        <v>3988</v>
      </c>
      <c r="AA30" s="13">
        <f t="shared" si="1"/>
        <v>10</v>
      </c>
      <c r="AB30" s="13">
        <f t="shared" si="2"/>
        <v>9</v>
      </c>
      <c r="AC30" s="93">
        <v>41907</v>
      </c>
      <c r="AD30" s="82"/>
    </row>
    <row r="31" spans="1:30" s="2" customFormat="1">
      <c r="A31" s="10" t="s">
        <v>10</v>
      </c>
      <c r="B31" s="11" t="s">
        <v>47</v>
      </c>
      <c r="C31" s="12">
        <f t="shared" si="3"/>
        <v>0.83369383288270893</v>
      </c>
      <c r="D31" s="13">
        <v>64753</v>
      </c>
      <c r="E31" s="13">
        <v>77670</v>
      </c>
      <c r="F31" s="12">
        <f t="shared" si="4"/>
        <v>1.0245901639344261</v>
      </c>
      <c r="G31" s="13">
        <v>125</v>
      </c>
      <c r="H31" s="13">
        <v>122</v>
      </c>
      <c r="I31" s="12">
        <f t="shared" si="5"/>
        <v>0.89869195249640943</v>
      </c>
      <c r="J31" s="12">
        <f t="shared" si="5"/>
        <v>0.10130804750359057</v>
      </c>
      <c r="K31" s="12">
        <f t="shared" si="5"/>
        <v>0.22505520979722948</v>
      </c>
      <c r="L31" s="12">
        <f t="shared" si="5"/>
        <v>0.77494479020277052</v>
      </c>
      <c r="M31" s="12">
        <f t="shared" si="5"/>
        <v>0.49471066977591771</v>
      </c>
      <c r="N31" s="12">
        <f t="shared" si="5"/>
        <v>0.50528933022408229</v>
      </c>
      <c r="O31" s="13">
        <v>58193</v>
      </c>
      <c r="P31" s="13">
        <v>6560</v>
      </c>
      <c r="Q31" s="13">
        <v>14573</v>
      </c>
      <c r="R31" s="13">
        <v>50180</v>
      </c>
      <c r="S31" s="13">
        <v>32034</v>
      </c>
      <c r="T31" s="13">
        <v>32719</v>
      </c>
      <c r="U31" s="13">
        <v>10552</v>
      </c>
      <c r="V31" s="13">
        <v>47641</v>
      </c>
      <c r="W31" s="13">
        <v>50536</v>
      </c>
      <c r="X31" s="13">
        <v>54368</v>
      </c>
      <c r="Y31" s="13">
        <v>14980</v>
      </c>
      <c r="Z31" s="13">
        <v>11161</v>
      </c>
      <c r="AA31" s="13">
        <f t="shared" si="1"/>
        <v>10</v>
      </c>
      <c r="AB31" s="13">
        <f t="shared" si="2"/>
        <v>9</v>
      </c>
      <c r="AC31" s="93">
        <v>41907</v>
      </c>
      <c r="AD31" s="82"/>
    </row>
    <row r="32" spans="1:30" s="2" customFormat="1">
      <c r="A32" s="10" t="s">
        <v>10</v>
      </c>
      <c r="B32" s="11" t="s">
        <v>48</v>
      </c>
      <c r="C32" s="12">
        <f t="shared" si="3"/>
        <v>0.81981892438918602</v>
      </c>
      <c r="D32" s="13">
        <v>90731</v>
      </c>
      <c r="E32" s="13">
        <v>110672</v>
      </c>
      <c r="F32" s="12">
        <f t="shared" si="4"/>
        <v>0.94758064516129037</v>
      </c>
      <c r="G32" s="13">
        <v>235</v>
      </c>
      <c r="H32" s="13">
        <v>248</v>
      </c>
      <c r="I32" s="12">
        <f t="shared" si="5"/>
        <v>0.89925163395090979</v>
      </c>
      <c r="J32" s="12">
        <f t="shared" si="5"/>
        <v>0.10074836604909017</v>
      </c>
      <c r="K32" s="12">
        <f t="shared" si="5"/>
        <v>0.26706417872612448</v>
      </c>
      <c r="L32" s="12">
        <f t="shared" si="5"/>
        <v>0.73293582127387558</v>
      </c>
      <c r="M32" s="12">
        <f t="shared" si="5"/>
        <v>0.49887028689202145</v>
      </c>
      <c r="N32" s="12">
        <f t="shared" si="5"/>
        <v>0.50112971310797849</v>
      </c>
      <c r="O32" s="13">
        <v>81590</v>
      </c>
      <c r="P32" s="13">
        <v>9141</v>
      </c>
      <c r="Q32" s="13">
        <v>24231</v>
      </c>
      <c r="R32" s="13">
        <v>66500</v>
      </c>
      <c r="S32" s="13">
        <v>45263</v>
      </c>
      <c r="T32" s="13">
        <v>45468</v>
      </c>
      <c r="U32" s="13">
        <v>17683</v>
      </c>
      <c r="V32" s="13">
        <v>63907</v>
      </c>
      <c r="W32" s="13">
        <v>68228</v>
      </c>
      <c r="X32" s="13">
        <v>76006</v>
      </c>
      <c r="Y32" s="13">
        <v>22808</v>
      </c>
      <c r="Z32" s="13">
        <v>12323</v>
      </c>
      <c r="AA32" s="13">
        <f t="shared" si="1"/>
        <v>19</v>
      </c>
      <c r="AB32" s="13">
        <f t="shared" si="2"/>
        <v>18</v>
      </c>
      <c r="AC32" s="93">
        <v>41907</v>
      </c>
      <c r="AD32" s="82"/>
    </row>
    <row r="33" spans="1:30" s="2" customFormat="1">
      <c r="A33" s="10" t="s">
        <v>10</v>
      </c>
      <c r="B33" s="11" t="s">
        <v>49</v>
      </c>
      <c r="C33" s="12">
        <f t="shared" si="3"/>
        <v>0.80909654664547881</v>
      </c>
      <c r="D33" s="13">
        <v>41751</v>
      </c>
      <c r="E33" s="13">
        <v>51602</v>
      </c>
      <c r="F33" s="12">
        <f t="shared" si="4"/>
        <v>1.0111111111111111</v>
      </c>
      <c r="G33" s="13">
        <v>91</v>
      </c>
      <c r="H33" s="13">
        <v>90</v>
      </c>
      <c r="I33" s="12">
        <f t="shared" si="5"/>
        <v>0.90979856769897727</v>
      </c>
      <c r="J33" s="12">
        <f t="shared" si="5"/>
        <v>9.0201432301022733E-2</v>
      </c>
      <c r="K33" s="12">
        <f t="shared" si="5"/>
        <v>0.24332351320926446</v>
      </c>
      <c r="L33" s="12">
        <f t="shared" si="5"/>
        <v>0.75667648679073551</v>
      </c>
      <c r="M33" s="12">
        <f t="shared" si="5"/>
        <v>0.48803621470144426</v>
      </c>
      <c r="N33" s="12">
        <f t="shared" si="5"/>
        <v>0.51196378529855568</v>
      </c>
      <c r="O33" s="13">
        <v>37985</v>
      </c>
      <c r="P33" s="13">
        <v>3766</v>
      </c>
      <c r="Q33" s="13">
        <v>10159</v>
      </c>
      <c r="R33" s="13">
        <v>31592</v>
      </c>
      <c r="S33" s="13">
        <v>20376</v>
      </c>
      <c r="T33" s="13">
        <v>21375</v>
      </c>
      <c r="U33" s="13">
        <v>7842</v>
      </c>
      <c r="V33" s="13">
        <v>30143</v>
      </c>
      <c r="W33" s="13">
        <v>32868</v>
      </c>
      <c r="X33" s="13">
        <v>37736</v>
      </c>
      <c r="Y33" s="13">
        <v>8337</v>
      </c>
      <c r="Z33" s="13">
        <v>6493</v>
      </c>
      <c r="AA33" s="13">
        <f t="shared" si="1"/>
        <v>10</v>
      </c>
      <c r="AB33" s="13">
        <f t="shared" si="2"/>
        <v>9</v>
      </c>
      <c r="AC33" s="93">
        <v>41907</v>
      </c>
      <c r="AD33" s="82"/>
    </row>
    <row r="34" spans="1:30" s="2" customFormat="1">
      <c r="A34" s="10" t="s">
        <v>10</v>
      </c>
      <c r="B34" s="11" t="s">
        <v>52</v>
      </c>
      <c r="C34" s="12">
        <f t="shared" si="3"/>
        <v>0.89020519468907866</v>
      </c>
      <c r="D34" s="13">
        <v>39826</v>
      </c>
      <c r="E34" s="13">
        <v>44738</v>
      </c>
      <c r="F34" s="12">
        <f t="shared" si="4"/>
        <v>0.97590361445783136</v>
      </c>
      <c r="G34" s="13">
        <v>81</v>
      </c>
      <c r="H34" s="13">
        <v>83</v>
      </c>
      <c r="I34" s="12">
        <f t="shared" si="5"/>
        <v>0.89948777180736206</v>
      </c>
      <c r="J34" s="12">
        <f t="shared" si="5"/>
        <v>0.10051222819263797</v>
      </c>
      <c r="K34" s="12">
        <f t="shared" si="5"/>
        <v>0.24494049113644353</v>
      </c>
      <c r="L34" s="12">
        <f t="shared" si="5"/>
        <v>0.75505950886355644</v>
      </c>
      <c r="M34" s="12">
        <f t="shared" si="5"/>
        <v>0.49686134685883593</v>
      </c>
      <c r="N34" s="12">
        <f t="shared" si="5"/>
        <v>0.50313865314116402</v>
      </c>
      <c r="O34" s="13">
        <v>35823</v>
      </c>
      <c r="P34" s="13">
        <v>4003</v>
      </c>
      <c r="Q34" s="13">
        <v>9755</v>
      </c>
      <c r="R34" s="13">
        <v>30071</v>
      </c>
      <c r="S34" s="13">
        <v>19788</v>
      </c>
      <c r="T34" s="13">
        <v>20038</v>
      </c>
      <c r="U34" s="13">
        <v>7045</v>
      </c>
      <c r="V34" s="13">
        <v>28778</v>
      </c>
      <c r="W34" s="13">
        <v>30446</v>
      </c>
      <c r="X34" s="13">
        <v>32389</v>
      </c>
      <c r="Y34" s="13">
        <v>7556</v>
      </c>
      <c r="Z34" s="13">
        <v>4349</v>
      </c>
      <c r="AA34" s="13">
        <f t="shared" si="1"/>
        <v>10</v>
      </c>
      <c r="AB34" s="13">
        <f t="shared" si="2"/>
        <v>9</v>
      </c>
      <c r="AC34" s="93">
        <v>41907</v>
      </c>
      <c r="AD34" s="82"/>
    </row>
    <row r="35" spans="1:30" s="2" customFormat="1">
      <c r="A35" s="10" t="s">
        <v>10</v>
      </c>
      <c r="B35" s="11" t="s">
        <v>71</v>
      </c>
      <c r="C35" s="12">
        <f t="shared" si="3"/>
        <v>0.83294365209258825</v>
      </c>
      <c r="D35" s="13">
        <v>57000</v>
      </c>
      <c r="E35" s="13">
        <v>68432</v>
      </c>
      <c r="F35" s="12">
        <f t="shared" si="4"/>
        <v>1.0078740157480315</v>
      </c>
      <c r="G35" s="13">
        <v>128</v>
      </c>
      <c r="H35" s="13">
        <v>127</v>
      </c>
      <c r="I35" s="12">
        <f t="shared" si="5"/>
        <v>0.8954210526315789</v>
      </c>
      <c r="J35" s="12">
        <f t="shared" si="5"/>
        <v>0.10457894736842105</v>
      </c>
      <c r="K35" s="12">
        <f t="shared" si="5"/>
        <v>0.23614035087719298</v>
      </c>
      <c r="L35" s="12">
        <f t="shared" si="5"/>
        <v>0.76385964912280702</v>
      </c>
      <c r="M35" s="12">
        <f t="shared" si="5"/>
        <v>0.50038596491228071</v>
      </c>
      <c r="N35" s="12">
        <f t="shared" si="5"/>
        <v>0.49961403508771929</v>
      </c>
      <c r="O35" s="13">
        <v>51039</v>
      </c>
      <c r="P35" s="13">
        <v>5961</v>
      </c>
      <c r="Q35" s="13">
        <v>13460</v>
      </c>
      <c r="R35" s="13">
        <v>43540</v>
      </c>
      <c r="S35" s="13">
        <v>28522</v>
      </c>
      <c r="T35" s="13">
        <v>28478</v>
      </c>
      <c r="U35" s="13">
        <v>9902</v>
      </c>
      <c r="V35" s="13">
        <v>41137</v>
      </c>
      <c r="W35" s="13">
        <v>44254</v>
      </c>
      <c r="X35" s="13">
        <v>51184</v>
      </c>
      <c r="Y35" s="13">
        <v>9916</v>
      </c>
      <c r="Z35" s="13">
        <v>7430</v>
      </c>
      <c r="AA35" s="13">
        <f t="shared" ref="AA35:AA66" si="6">4 + 3*(INDEX(No._of_divisions_per_sub_county,MATCH($B35,Sub_County,0)))</f>
        <v>10</v>
      </c>
      <c r="AB35" s="13">
        <f t="shared" ref="AB35:AB66" si="7">3 + 3*(INDEX(No._of_divisions_per_sub_county,MATCH($B35,Sub_County,0)))</f>
        <v>9</v>
      </c>
      <c r="AC35" s="93">
        <v>41907</v>
      </c>
      <c r="AD35" s="82"/>
    </row>
    <row r="36" spans="1:30" s="2" customFormat="1">
      <c r="A36" s="10" t="s">
        <v>10</v>
      </c>
      <c r="B36" s="11" t="s">
        <v>73</v>
      </c>
      <c r="C36" s="12">
        <f t="shared" si="3"/>
        <v>0.90934059945504087</v>
      </c>
      <c r="D36" s="13">
        <v>41716</v>
      </c>
      <c r="E36" s="13">
        <v>45875</v>
      </c>
      <c r="F36" s="12">
        <f t="shared" si="4"/>
        <v>0.95652173913043481</v>
      </c>
      <c r="G36" s="13">
        <v>88</v>
      </c>
      <c r="H36" s="13">
        <v>92</v>
      </c>
      <c r="I36" s="12">
        <f t="shared" si="5"/>
        <v>0.87690574359957807</v>
      </c>
      <c r="J36" s="12">
        <f t="shared" si="5"/>
        <v>0.1230942564004219</v>
      </c>
      <c r="K36" s="12">
        <f t="shared" si="5"/>
        <v>0.22622015533608208</v>
      </c>
      <c r="L36" s="12">
        <f t="shared" si="5"/>
        <v>0.77377984466391792</v>
      </c>
      <c r="M36" s="12">
        <f t="shared" si="5"/>
        <v>0.49858567456131941</v>
      </c>
      <c r="N36" s="12">
        <f t="shared" si="5"/>
        <v>0.50141432543868059</v>
      </c>
      <c r="O36" s="13">
        <v>36581</v>
      </c>
      <c r="P36" s="13">
        <v>5135</v>
      </c>
      <c r="Q36" s="13">
        <v>9437</v>
      </c>
      <c r="R36" s="13">
        <v>32279</v>
      </c>
      <c r="S36" s="13">
        <v>20799</v>
      </c>
      <c r="T36" s="13">
        <v>20917</v>
      </c>
      <c r="U36" s="13">
        <v>6322</v>
      </c>
      <c r="V36" s="13">
        <v>30259</v>
      </c>
      <c r="W36" s="13">
        <v>31355</v>
      </c>
      <c r="X36" s="13">
        <v>37218</v>
      </c>
      <c r="Y36" s="13">
        <v>3742</v>
      </c>
      <c r="Z36" s="13">
        <v>5875</v>
      </c>
      <c r="AA36" s="13">
        <f t="shared" si="6"/>
        <v>7</v>
      </c>
      <c r="AB36" s="13">
        <f t="shared" si="7"/>
        <v>6</v>
      </c>
      <c r="AC36" s="93">
        <v>41907</v>
      </c>
      <c r="AD36" s="82"/>
    </row>
    <row r="37" spans="1:30" s="2" customFormat="1">
      <c r="A37" s="10" t="s">
        <v>10</v>
      </c>
      <c r="B37" s="11" t="s">
        <v>80</v>
      </c>
      <c r="C37" s="12">
        <f t="shared" si="3"/>
        <v>0.81471152170123762</v>
      </c>
      <c r="D37" s="13">
        <v>28044</v>
      </c>
      <c r="E37" s="13">
        <v>34422</v>
      </c>
      <c r="F37" s="12">
        <f t="shared" si="4"/>
        <v>1.0571428571428572</v>
      </c>
      <c r="G37" s="13">
        <v>74</v>
      </c>
      <c r="H37" s="13">
        <v>70</v>
      </c>
      <c r="I37" s="12">
        <f t="shared" si="5"/>
        <v>0.88150763086578232</v>
      </c>
      <c r="J37" s="12">
        <f t="shared" si="5"/>
        <v>0.11849236913421765</v>
      </c>
      <c r="K37" s="12">
        <f t="shared" si="5"/>
        <v>0.26529738981600343</v>
      </c>
      <c r="L37" s="12">
        <f t="shared" si="5"/>
        <v>0.73470261018399663</v>
      </c>
      <c r="M37" s="12">
        <f t="shared" si="5"/>
        <v>0.49604193410355157</v>
      </c>
      <c r="N37" s="12">
        <f t="shared" si="5"/>
        <v>0.50395806589644843</v>
      </c>
      <c r="O37" s="13">
        <v>24721</v>
      </c>
      <c r="P37" s="13">
        <v>3323</v>
      </c>
      <c r="Q37" s="13">
        <v>7440</v>
      </c>
      <c r="R37" s="13">
        <v>20604</v>
      </c>
      <c r="S37" s="13">
        <v>13911</v>
      </c>
      <c r="T37" s="13">
        <v>14133</v>
      </c>
      <c r="U37" s="13">
        <v>4925</v>
      </c>
      <c r="V37" s="13">
        <v>19796</v>
      </c>
      <c r="W37" s="13">
        <v>21000</v>
      </c>
      <c r="X37" s="13">
        <v>24826</v>
      </c>
      <c r="Y37" s="13">
        <v>5908</v>
      </c>
      <c r="Z37" s="13">
        <v>3613</v>
      </c>
      <c r="AA37" s="13">
        <f t="shared" si="6"/>
        <v>10</v>
      </c>
      <c r="AB37" s="13">
        <f t="shared" si="7"/>
        <v>9</v>
      </c>
      <c r="AC37" s="93">
        <v>41907</v>
      </c>
      <c r="AD37" s="82"/>
    </row>
    <row r="38" spans="1:30" s="2" customFormat="1">
      <c r="A38" s="10" t="s">
        <v>10</v>
      </c>
      <c r="B38" s="11" t="s">
        <v>81</v>
      </c>
      <c r="C38" s="12">
        <f t="shared" si="3"/>
        <v>0.69881594113469392</v>
      </c>
      <c r="D38" s="13">
        <v>60022</v>
      </c>
      <c r="E38" s="13">
        <v>85891</v>
      </c>
      <c r="F38" s="12">
        <f t="shared" si="4"/>
        <v>0.92473118279569888</v>
      </c>
      <c r="G38" s="13">
        <v>86</v>
      </c>
      <c r="H38" s="13">
        <v>93</v>
      </c>
      <c r="I38" s="12">
        <f t="shared" si="5"/>
        <v>0.86143414081503444</v>
      </c>
      <c r="J38" s="12">
        <f t="shared" si="5"/>
        <v>0.1385658591849655</v>
      </c>
      <c r="K38" s="12">
        <f t="shared" si="5"/>
        <v>0.26197061077604877</v>
      </c>
      <c r="L38" s="12">
        <f t="shared" si="5"/>
        <v>0.73802938922395123</v>
      </c>
      <c r="M38" s="12">
        <f t="shared" si="5"/>
        <v>0.49713438405917831</v>
      </c>
      <c r="N38" s="12">
        <f t="shared" si="5"/>
        <v>0.50286561594082169</v>
      </c>
      <c r="O38" s="13">
        <v>51705</v>
      </c>
      <c r="P38" s="13">
        <v>8317</v>
      </c>
      <c r="Q38" s="13">
        <v>15724</v>
      </c>
      <c r="R38" s="13">
        <v>44298</v>
      </c>
      <c r="S38" s="13">
        <v>29839</v>
      </c>
      <c r="T38" s="13">
        <v>30183</v>
      </c>
      <c r="U38" s="13">
        <v>10369</v>
      </c>
      <c r="V38" s="13">
        <v>41336</v>
      </c>
      <c r="W38" s="13">
        <v>44802</v>
      </c>
      <c r="X38" s="13">
        <v>67247</v>
      </c>
      <c r="Y38" s="13">
        <v>9441</v>
      </c>
      <c r="Z38" s="13">
        <v>4651</v>
      </c>
      <c r="AA38" s="13">
        <f t="shared" si="6"/>
        <v>7</v>
      </c>
      <c r="AB38" s="13">
        <f t="shared" si="7"/>
        <v>6</v>
      </c>
      <c r="AC38" s="93">
        <v>41907</v>
      </c>
      <c r="AD38" s="82"/>
    </row>
    <row r="39" spans="1:30" s="2" customFormat="1">
      <c r="A39" s="10" t="s">
        <v>10</v>
      </c>
      <c r="B39" s="11" t="s">
        <v>86</v>
      </c>
      <c r="C39" s="12">
        <f t="shared" si="3"/>
        <v>0.87283689295065359</v>
      </c>
      <c r="D39" s="13">
        <v>87007</v>
      </c>
      <c r="E39" s="13">
        <v>99683</v>
      </c>
      <c r="F39" s="12">
        <f t="shared" si="4"/>
        <v>1</v>
      </c>
      <c r="G39" s="13">
        <v>127</v>
      </c>
      <c r="H39" s="13">
        <v>127</v>
      </c>
      <c r="I39" s="12">
        <f t="shared" si="5"/>
        <v>0.88336570620754651</v>
      </c>
      <c r="J39" s="12">
        <f t="shared" si="5"/>
        <v>0.11663429379245348</v>
      </c>
      <c r="K39" s="12">
        <f t="shared" si="5"/>
        <v>0.24887652717597436</v>
      </c>
      <c r="L39" s="12">
        <f t="shared" si="5"/>
        <v>0.7511234728240257</v>
      </c>
      <c r="M39" s="12">
        <f t="shared" si="5"/>
        <v>0.49024791108761362</v>
      </c>
      <c r="N39" s="12">
        <f t="shared" si="5"/>
        <v>0.50975208891238633</v>
      </c>
      <c r="O39" s="13">
        <v>76859</v>
      </c>
      <c r="P39" s="13">
        <v>10148</v>
      </c>
      <c r="Q39" s="13">
        <v>21654</v>
      </c>
      <c r="R39" s="13">
        <v>65353</v>
      </c>
      <c r="S39" s="13">
        <v>42655</v>
      </c>
      <c r="T39" s="13">
        <v>44352</v>
      </c>
      <c r="U39" s="13">
        <v>15447</v>
      </c>
      <c r="V39" s="13">
        <v>61412</v>
      </c>
      <c r="W39" s="13">
        <v>167932</v>
      </c>
      <c r="X39" s="13">
        <v>71589</v>
      </c>
      <c r="Y39" s="13">
        <v>17414</v>
      </c>
      <c r="Z39" s="13">
        <v>7864</v>
      </c>
      <c r="AA39" s="13">
        <f t="shared" si="6"/>
        <v>13</v>
      </c>
      <c r="AB39" s="13">
        <f t="shared" si="7"/>
        <v>12</v>
      </c>
      <c r="AC39" s="93">
        <v>41907</v>
      </c>
      <c r="AD39" s="82"/>
    </row>
    <row r="40" spans="1:30" s="2" customFormat="1">
      <c r="A40" s="10" t="s">
        <v>10</v>
      </c>
      <c r="B40" s="11" t="s">
        <v>123</v>
      </c>
      <c r="C40" s="12">
        <f t="shared" si="3"/>
        <v>0.86331961428168136</v>
      </c>
      <c r="D40" s="13">
        <v>58104</v>
      </c>
      <c r="E40" s="13">
        <v>67303</v>
      </c>
      <c r="F40" s="12">
        <f t="shared" si="4"/>
        <v>1.0103092783505154</v>
      </c>
      <c r="G40" s="13">
        <v>98</v>
      </c>
      <c r="H40" s="13">
        <v>97</v>
      </c>
      <c r="I40" s="12">
        <f t="shared" si="5"/>
        <v>0.89424136031942725</v>
      </c>
      <c r="J40" s="12">
        <f t="shared" si="5"/>
        <v>0.10575863968057277</v>
      </c>
      <c r="K40" s="12">
        <f t="shared" si="5"/>
        <v>0.23877874156684564</v>
      </c>
      <c r="L40" s="12">
        <f t="shared" si="5"/>
        <v>0.76122125843315436</v>
      </c>
      <c r="M40" s="12">
        <f t="shared" si="5"/>
        <v>0.49925994768002202</v>
      </c>
      <c r="N40" s="12">
        <f t="shared" si="5"/>
        <v>0.50074005231997798</v>
      </c>
      <c r="O40" s="13">
        <v>51959</v>
      </c>
      <c r="P40" s="13">
        <v>6145</v>
      </c>
      <c r="Q40" s="13">
        <v>13874</v>
      </c>
      <c r="R40" s="13">
        <v>44230</v>
      </c>
      <c r="S40" s="13">
        <v>29009</v>
      </c>
      <c r="T40" s="13">
        <v>29095</v>
      </c>
      <c r="U40" s="13">
        <v>9521</v>
      </c>
      <c r="V40" s="13">
        <v>42438</v>
      </c>
      <c r="W40" s="13">
        <v>45215</v>
      </c>
      <c r="X40" s="13">
        <v>49345</v>
      </c>
      <c r="Y40" s="13">
        <v>10747</v>
      </c>
      <c r="Z40" s="13">
        <v>5413</v>
      </c>
      <c r="AA40" s="13">
        <f t="shared" si="6"/>
        <v>7</v>
      </c>
      <c r="AB40" s="13">
        <f t="shared" si="7"/>
        <v>6</v>
      </c>
      <c r="AC40" s="93">
        <v>41907</v>
      </c>
      <c r="AD40" s="82"/>
    </row>
    <row r="41" spans="1:30" s="2" customFormat="1">
      <c r="A41" s="10" t="s">
        <v>3</v>
      </c>
      <c r="B41" s="11" t="s">
        <v>24</v>
      </c>
      <c r="C41" s="12">
        <f t="shared" si="3"/>
        <v>0.87073770676776563</v>
      </c>
      <c r="D41" s="13">
        <v>77170</v>
      </c>
      <c r="E41" s="13">
        <v>88626</v>
      </c>
      <c r="F41" s="12">
        <f t="shared" si="4"/>
        <v>0.99545454545454548</v>
      </c>
      <c r="G41" s="13">
        <v>219</v>
      </c>
      <c r="H41" s="13">
        <v>220</v>
      </c>
      <c r="I41" s="12">
        <f t="shared" si="5"/>
        <v>0.92840482052611117</v>
      </c>
      <c r="J41" s="12">
        <f t="shared" si="5"/>
        <v>7.1595179473888812E-2</v>
      </c>
      <c r="K41" s="12">
        <f t="shared" si="5"/>
        <v>0.24322923415835168</v>
      </c>
      <c r="L41" s="12">
        <f t="shared" si="5"/>
        <v>0.75677076584164826</v>
      </c>
      <c r="M41" s="12">
        <f t="shared" si="5"/>
        <v>0.51018530517040306</v>
      </c>
      <c r="N41" s="12">
        <f t="shared" si="5"/>
        <v>0.489814694829597</v>
      </c>
      <c r="O41" s="13">
        <v>71645</v>
      </c>
      <c r="P41" s="13">
        <v>5525</v>
      </c>
      <c r="Q41" s="13">
        <v>18770</v>
      </c>
      <c r="R41" s="13">
        <v>58400</v>
      </c>
      <c r="S41" s="13">
        <v>39371</v>
      </c>
      <c r="T41" s="13">
        <v>37799</v>
      </c>
      <c r="U41" s="13">
        <v>15203</v>
      </c>
      <c r="V41" s="13">
        <v>56442</v>
      </c>
      <c r="W41" s="13">
        <v>57889</v>
      </c>
      <c r="X41" s="13">
        <v>64849</v>
      </c>
      <c r="Y41" s="13">
        <v>14282</v>
      </c>
      <c r="Z41" s="13">
        <v>9432</v>
      </c>
      <c r="AA41" s="13">
        <f t="shared" si="6"/>
        <v>13</v>
      </c>
      <c r="AB41" s="13">
        <f t="shared" si="7"/>
        <v>12</v>
      </c>
      <c r="AC41" s="93">
        <v>41907</v>
      </c>
      <c r="AD41" s="82"/>
    </row>
    <row r="42" spans="1:30" s="2" customFormat="1">
      <c r="A42" s="10" t="s">
        <v>3</v>
      </c>
      <c r="B42" s="11" t="s">
        <v>35</v>
      </c>
      <c r="C42" s="12">
        <f t="shared" si="3"/>
        <v>0.82349750768356622</v>
      </c>
      <c r="D42" s="13">
        <v>63770</v>
      </c>
      <c r="E42" s="13">
        <v>77438</v>
      </c>
      <c r="F42" s="12">
        <f t="shared" si="4"/>
        <v>1</v>
      </c>
      <c r="G42" s="13">
        <v>203</v>
      </c>
      <c r="H42" s="13">
        <v>203</v>
      </c>
      <c r="I42" s="12">
        <f t="shared" si="5"/>
        <v>0.94284146150227377</v>
      </c>
      <c r="J42" s="12">
        <f t="shared" si="5"/>
        <v>5.7158538497726202E-2</v>
      </c>
      <c r="K42" s="12">
        <f t="shared" si="5"/>
        <v>0.21685745648424024</v>
      </c>
      <c r="L42" s="12">
        <f t="shared" si="5"/>
        <v>0.78314254351575974</v>
      </c>
      <c r="M42" s="12">
        <f t="shared" si="5"/>
        <v>0.50439077936333698</v>
      </c>
      <c r="N42" s="12">
        <f t="shared" si="5"/>
        <v>0.49560922063666302</v>
      </c>
      <c r="O42" s="13">
        <v>60125</v>
      </c>
      <c r="P42" s="13">
        <v>3645</v>
      </c>
      <c r="Q42" s="13">
        <v>13829</v>
      </c>
      <c r="R42" s="13">
        <v>49941</v>
      </c>
      <c r="S42" s="13">
        <v>32165</v>
      </c>
      <c r="T42" s="13">
        <v>31605</v>
      </c>
      <c r="U42" s="13">
        <v>11779</v>
      </c>
      <c r="V42" s="13">
        <v>48346</v>
      </c>
      <c r="W42" s="13">
        <v>52797</v>
      </c>
      <c r="X42" s="13">
        <v>56010</v>
      </c>
      <c r="Y42" s="13">
        <v>13131</v>
      </c>
      <c r="Z42" s="13">
        <v>6631</v>
      </c>
      <c r="AA42" s="13">
        <f t="shared" si="6"/>
        <v>13</v>
      </c>
      <c r="AB42" s="13">
        <f t="shared" si="7"/>
        <v>12</v>
      </c>
      <c r="AC42" s="93">
        <v>41907</v>
      </c>
      <c r="AD42" s="82"/>
    </row>
    <row r="43" spans="1:30" s="2" customFormat="1">
      <c r="A43" s="10" t="s">
        <v>3</v>
      </c>
      <c r="B43" s="11" t="s">
        <v>3</v>
      </c>
      <c r="C43" s="12">
        <f t="shared" si="3"/>
        <v>0.89852973936288705</v>
      </c>
      <c r="D43" s="13">
        <v>64536</v>
      </c>
      <c r="E43" s="13">
        <v>71824</v>
      </c>
      <c r="F43" s="12">
        <f t="shared" si="4"/>
        <v>1</v>
      </c>
      <c r="G43" s="13">
        <v>195</v>
      </c>
      <c r="H43" s="13">
        <v>195</v>
      </c>
      <c r="I43" s="12">
        <f t="shared" si="5"/>
        <v>0.9233141192512706</v>
      </c>
      <c r="J43" s="12">
        <f t="shared" si="5"/>
        <v>7.6685880748729396E-2</v>
      </c>
      <c r="K43" s="12">
        <f t="shared" si="5"/>
        <v>0.25415272096194375</v>
      </c>
      <c r="L43" s="12">
        <f t="shared" si="5"/>
        <v>0.74584727903805625</v>
      </c>
      <c r="M43" s="12">
        <f t="shared" si="5"/>
        <v>0.5113270112805256</v>
      </c>
      <c r="N43" s="12">
        <f t="shared" si="5"/>
        <v>0.4886729887194744</v>
      </c>
      <c r="O43" s="13">
        <v>59587</v>
      </c>
      <c r="P43" s="13">
        <v>4949</v>
      </c>
      <c r="Q43" s="13">
        <v>16402</v>
      </c>
      <c r="R43" s="13">
        <v>48134</v>
      </c>
      <c r="S43" s="13">
        <v>32999</v>
      </c>
      <c r="T43" s="13">
        <v>31537</v>
      </c>
      <c r="U43" s="13">
        <v>13156</v>
      </c>
      <c r="V43" s="13">
        <v>46431</v>
      </c>
      <c r="W43" s="13">
        <v>48971</v>
      </c>
      <c r="X43" s="13">
        <v>50982</v>
      </c>
      <c r="Y43" s="13">
        <v>13146</v>
      </c>
      <c r="Z43" s="13">
        <v>7698</v>
      </c>
      <c r="AA43" s="13">
        <f t="shared" si="6"/>
        <v>13</v>
      </c>
      <c r="AB43" s="13">
        <f t="shared" si="7"/>
        <v>12</v>
      </c>
      <c r="AC43" s="93">
        <v>41907</v>
      </c>
      <c r="AD43" s="82"/>
    </row>
    <row r="44" spans="1:30" s="2" customFormat="1">
      <c r="A44" s="10" t="s">
        <v>3</v>
      </c>
      <c r="B44" s="11" t="s">
        <v>55</v>
      </c>
      <c r="C44" s="12">
        <f t="shared" si="3"/>
        <v>0.88896818702826619</v>
      </c>
      <c r="D44" s="13">
        <v>41105</v>
      </c>
      <c r="E44" s="13">
        <v>46239</v>
      </c>
      <c r="F44" s="12">
        <f t="shared" si="4"/>
        <v>1.0256410256410255</v>
      </c>
      <c r="G44" s="13">
        <v>120</v>
      </c>
      <c r="H44" s="13">
        <v>117</v>
      </c>
      <c r="I44" s="12">
        <f t="shared" si="5"/>
        <v>0.92210193407128083</v>
      </c>
      <c r="J44" s="12">
        <f t="shared" si="5"/>
        <v>7.7898065928719132E-2</v>
      </c>
      <c r="K44" s="12">
        <f t="shared" si="5"/>
        <v>0.23851113003284272</v>
      </c>
      <c r="L44" s="12">
        <f t="shared" si="5"/>
        <v>0.76148886996715726</v>
      </c>
      <c r="M44" s="12">
        <f t="shared" si="5"/>
        <v>0.51453594453229534</v>
      </c>
      <c r="N44" s="12">
        <f t="shared" si="5"/>
        <v>0.48546405546770466</v>
      </c>
      <c r="O44" s="13">
        <v>37903</v>
      </c>
      <c r="P44" s="13">
        <v>3202</v>
      </c>
      <c r="Q44" s="13">
        <v>9804</v>
      </c>
      <c r="R44" s="13">
        <v>31301</v>
      </c>
      <c r="S44" s="13">
        <v>21150</v>
      </c>
      <c r="T44" s="13">
        <v>19955</v>
      </c>
      <c r="U44" s="13">
        <v>7439</v>
      </c>
      <c r="V44" s="13">
        <v>30464</v>
      </c>
      <c r="W44" s="13">
        <v>32325</v>
      </c>
      <c r="X44" s="13">
        <v>32516</v>
      </c>
      <c r="Y44" s="13">
        <v>8769</v>
      </c>
      <c r="Z44" s="13">
        <v>6659</v>
      </c>
      <c r="AA44" s="13">
        <f t="shared" si="6"/>
        <v>10</v>
      </c>
      <c r="AB44" s="13">
        <f t="shared" si="7"/>
        <v>9</v>
      </c>
      <c r="AC44" s="93">
        <v>41907</v>
      </c>
      <c r="AD44" s="82"/>
    </row>
    <row r="45" spans="1:30" s="2" customFormat="1">
      <c r="A45" s="10" t="s">
        <v>3</v>
      </c>
      <c r="B45" s="11" t="s">
        <v>72</v>
      </c>
      <c r="C45" s="12">
        <f t="shared" si="3"/>
        <v>0.92889736153643354</v>
      </c>
      <c r="D45" s="13">
        <v>45803</v>
      </c>
      <c r="E45" s="13">
        <v>49309</v>
      </c>
      <c r="F45" s="12">
        <f t="shared" si="4"/>
        <v>1.0162601626016261</v>
      </c>
      <c r="G45" s="13">
        <v>125</v>
      </c>
      <c r="H45" s="13">
        <v>123</v>
      </c>
      <c r="I45" s="12">
        <f t="shared" si="5"/>
        <v>0.92996091959041982</v>
      </c>
      <c r="J45" s="12">
        <f t="shared" si="5"/>
        <v>7.0039080409580165E-2</v>
      </c>
      <c r="K45" s="12">
        <f t="shared" si="5"/>
        <v>0.24533327511298386</v>
      </c>
      <c r="L45" s="12">
        <f t="shared" si="5"/>
        <v>0.75466672488701614</v>
      </c>
      <c r="M45" s="12">
        <f t="shared" si="5"/>
        <v>0.50784883086260724</v>
      </c>
      <c r="N45" s="12">
        <f t="shared" si="5"/>
        <v>0.49215116913739276</v>
      </c>
      <c r="O45" s="13">
        <v>42595</v>
      </c>
      <c r="P45" s="13">
        <v>3208</v>
      </c>
      <c r="Q45" s="13">
        <v>11237</v>
      </c>
      <c r="R45" s="13">
        <v>34566</v>
      </c>
      <c r="S45" s="13">
        <v>23261</v>
      </c>
      <c r="T45" s="13">
        <v>22542</v>
      </c>
      <c r="U45" s="13">
        <v>8992</v>
      </c>
      <c r="V45" s="13">
        <v>33603</v>
      </c>
      <c r="W45" s="13">
        <v>34982</v>
      </c>
      <c r="X45" s="13">
        <v>35213</v>
      </c>
      <c r="Y45" s="13">
        <v>8813</v>
      </c>
      <c r="Z45" s="13">
        <v>5463</v>
      </c>
      <c r="AA45" s="13">
        <f t="shared" si="6"/>
        <v>13</v>
      </c>
      <c r="AB45" s="13">
        <f t="shared" si="7"/>
        <v>12</v>
      </c>
      <c r="AC45" s="93">
        <v>41907</v>
      </c>
      <c r="AD45" s="82"/>
    </row>
    <row r="46" spans="1:30" s="2" customFormat="1">
      <c r="A46" s="10" t="s">
        <v>2</v>
      </c>
      <c r="B46" s="11" t="s">
        <v>41</v>
      </c>
      <c r="C46" s="12">
        <f t="shared" si="3"/>
        <v>0.78438092562679962</v>
      </c>
      <c r="D46" s="13">
        <v>55844</v>
      </c>
      <c r="E46" s="13">
        <v>71195</v>
      </c>
      <c r="F46" s="12">
        <f t="shared" si="4"/>
        <v>0.97727272727272729</v>
      </c>
      <c r="G46" s="13">
        <v>129</v>
      </c>
      <c r="H46" s="13">
        <v>132</v>
      </c>
      <c r="I46" s="12">
        <f t="shared" si="5"/>
        <v>0.96105221688990761</v>
      </c>
      <c r="J46" s="12">
        <f t="shared" si="5"/>
        <v>3.89477831100924E-2</v>
      </c>
      <c r="K46" s="12">
        <f t="shared" si="5"/>
        <v>0.28574242532769861</v>
      </c>
      <c r="L46" s="12">
        <f t="shared" si="5"/>
        <v>0.71425757467230144</v>
      </c>
      <c r="M46" s="12">
        <f t="shared" si="5"/>
        <v>0.49185230284363585</v>
      </c>
      <c r="N46" s="12">
        <f t="shared" si="5"/>
        <v>0.50814769715636421</v>
      </c>
      <c r="O46" s="13">
        <v>53669</v>
      </c>
      <c r="P46" s="13">
        <v>2175</v>
      </c>
      <c r="Q46" s="13">
        <v>15957</v>
      </c>
      <c r="R46" s="13">
        <v>39887</v>
      </c>
      <c r="S46" s="13">
        <v>27467</v>
      </c>
      <c r="T46" s="13">
        <v>28377</v>
      </c>
      <c r="U46" s="13">
        <v>14616</v>
      </c>
      <c r="V46" s="13">
        <v>39053</v>
      </c>
      <c r="W46" s="13">
        <v>43311</v>
      </c>
      <c r="X46" s="13">
        <v>45104</v>
      </c>
      <c r="Y46" s="13">
        <v>18463</v>
      </c>
      <c r="Z46" s="13">
        <v>4107</v>
      </c>
      <c r="AA46" s="13">
        <f t="shared" si="6"/>
        <v>13</v>
      </c>
      <c r="AB46" s="13">
        <f t="shared" si="7"/>
        <v>12</v>
      </c>
      <c r="AC46" s="93">
        <v>42152</v>
      </c>
      <c r="AD46" s="82"/>
    </row>
    <row r="47" spans="1:30" s="2" customFormat="1">
      <c r="A47" s="10" t="s">
        <v>2</v>
      </c>
      <c r="B47" s="11" t="s">
        <v>50</v>
      </c>
      <c r="C47" s="12">
        <f t="shared" si="3"/>
        <v>0.8409447261734917</v>
      </c>
      <c r="D47" s="13">
        <v>59533</v>
      </c>
      <c r="E47" s="13">
        <v>70793</v>
      </c>
      <c r="F47" s="12">
        <f t="shared" si="4"/>
        <v>1.0416666666666667</v>
      </c>
      <c r="G47" s="13">
        <v>100</v>
      </c>
      <c r="H47" s="13">
        <v>96</v>
      </c>
      <c r="I47" s="12">
        <f t="shared" si="5"/>
        <v>0.95610837686661176</v>
      </c>
      <c r="J47" s="12">
        <f t="shared" si="5"/>
        <v>4.3891623133388208E-2</v>
      </c>
      <c r="K47" s="12">
        <f t="shared" si="5"/>
        <v>0.32521458686778759</v>
      </c>
      <c r="L47" s="12">
        <f t="shared" si="5"/>
        <v>0.67478541313221241</v>
      </c>
      <c r="M47" s="12">
        <f t="shared" si="5"/>
        <v>0.50051232089765341</v>
      </c>
      <c r="N47" s="12">
        <f t="shared" si="5"/>
        <v>0.49948767910234659</v>
      </c>
      <c r="O47" s="13">
        <v>56920</v>
      </c>
      <c r="P47" s="13">
        <v>2613</v>
      </c>
      <c r="Q47" s="13">
        <v>19361</v>
      </c>
      <c r="R47" s="13">
        <v>40172</v>
      </c>
      <c r="S47" s="13">
        <v>29797</v>
      </c>
      <c r="T47" s="13">
        <v>29736</v>
      </c>
      <c r="U47" s="13">
        <v>17816</v>
      </c>
      <c r="V47" s="13">
        <v>39104</v>
      </c>
      <c r="W47" s="13">
        <v>42428</v>
      </c>
      <c r="X47" s="13">
        <v>42137</v>
      </c>
      <c r="Y47" s="13">
        <v>21071</v>
      </c>
      <c r="Z47" s="13">
        <v>4055</v>
      </c>
      <c r="AA47" s="13">
        <f t="shared" si="6"/>
        <v>13</v>
      </c>
      <c r="AB47" s="13">
        <f t="shared" si="7"/>
        <v>12</v>
      </c>
      <c r="AC47" s="93">
        <v>42152</v>
      </c>
      <c r="AD47" s="82"/>
    </row>
    <row r="48" spans="1:30" s="2" customFormat="1">
      <c r="A48" s="10" t="s">
        <v>2</v>
      </c>
      <c r="B48" s="11" t="s">
        <v>2</v>
      </c>
      <c r="C48" s="12">
        <f t="shared" si="3"/>
        <v>0.6988590057049715</v>
      </c>
      <c r="D48" s="13">
        <v>102900</v>
      </c>
      <c r="E48" s="13">
        <v>147240</v>
      </c>
      <c r="F48" s="12">
        <f t="shared" si="4"/>
        <v>0.86521739130434783</v>
      </c>
      <c r="G48" s="13">
        <v>199</v>
      </c>
      <c r="H48" s="13">
        <v>230</v>
      </c>
      <c r="I48" s="12">
        <f t="shared" si="5"/>
        <v>0.92355685131195331</v>
      </c>
      <c r="J48" s="12">
        <f t="shared" si="5"/>
        <v>7.644314868804665E-2</v>
      </c>
      <c r="K48" s="12">
        <f t="shared" si="5"/>
        <v>0.270689990281827</v>
      </c>
      <c r="L48" s="12">
        <f t="shared" si="5"/>
        <v>0.72931000971817295</v>
      </c>
      <c r="M48" s="12">
        <f t="shared" si="5"/>
        <v>0.50010689990281831</v>
      </c>
      <c r="N48" s="12">
        <f t="shared" si="5"/>
        <v>0.49989310009718174</v>
      </c>
      <c r="O48" s="13">
        <v>95034</v>
      </c>
      <c r="P48" s="13">
        <v>7866</v>
      </c>
      <c r="Q48" s="13">
        <v>27854</v>
      </c>
      <c r="R48" s="13">
        <v>75046</v>
      </c>
      <c r="S48" s="13">
        <v>51461</v>
      </c>
      <c r="T48" s="13">
        <v>51439</v>
      </c>
      <c r="U48" s="13">
        <v>23940</v>
      </c>
      <c r="V48" s="13">
        <v>71094</v>
      </c>
      <c r="W48" s="13">
        <v>80076</v>
      </c>
      <c r="X48" s="13">
        <v>95991</v>
      </c>
      <c r="Y48" s="13">
        <v>35473</v>
      </c>
      <c r="Z48" s="13">
        <v>8677</v>
      </c>
      <c r="AA48" s="13">
        <f t="shared" si="6"/>
        <v>13</v>
      </c>
      <c r="AB48" s="13">
        <f t="shared" si="7"/>
        <v>12</v>
      </c>
      <c r="AC48" s="93">
        <v>42152</v>
      </c>
      <c r="AD48" s="82"/>
    </row>
    <row r="49" spans="1:30" s="2" customFormat="1">
      <c r="A49" s="10" t="s">
        <v>2</v>
      </c>
      <c r="B49" s="11" t="s">
        <v>74</v>
      </c>
      <c r="C49" s="12">
        <f t="shared" si="3"/>
        <v>0.7934077950480356</v>
      </c>
      <c r="D49" s="13">
        <v>60948</v>
      </c>
      <c r="E49" s="13">
        <v>76818</v>
      </c>
      <c r="F49" s="12">
        <f t="shared" si="4"/>
        <v>0.9726027397260274</v>
      </c>
      <c r="G49" s="13">
        <v>142</v>
      </c>
      <c r="H49" s="13">
        <v>146</v>
      </c>
      <c r="I49" s="12">
        <f t="shared" si="5"/>
        <v>0.95817746275513549</v>
      </c>
      <c r="J49" s="12">
        <f t="shared" si="5"/>
        <v>4.1822537244864476E-2</v>
      </c>
      <c r="K49" s="12">
        <f t="shared" si="5"/>
        <v>0.30210999540591982</v>
      </c>
      <c r="L49" s="12">
        <f t="shared" si="5"/>
        <v>0.69789000459408024</v>
      </c>
      <c r="M49" s="12">
        <f t="shared" si="5"/>
        <v>0.50073833431777914</v>
      </c>
      <c r="N49" s="12">
        <f t="shared" si="5"/>
        <v>0.49926166568222091</v>
      </c>
      <c r="O49" s="13">
        <v>58399</v>
      </c>
      <c r="P49" s="13">
        <v>2549</v>
      </c>
      <c r="Q49" s="13">
        <v>18413</v>
      </c>
      <c r="R49" s="13">
        <v>42535</v>
      </c>
      <c r="S49" s="13">
        <v>30519</v>
      </c>
      <c r="T49" s="13">
        <v>30429</v>
      </c>
      <c r="U49" s="13">
        <v>17037</v>
      </c>
      <c r="V49" s="13">
        <v>41362</v>
      </c>
      <c r="W49" s="13">
        <v>47449</v>
      </c>
      <c r="X49" s="13">
        <v>47429</v>
      </c>
      <c r="Y49" s="13">
        <v>21158</v>
      </c>
      <c r="Z49" s="13">
        <v>4447</v>
      </c>
      <c r="AA49" s="13">
        <f t="shared" si="6"/>
        <v>10</v>
      </c>
      <c r="AB49" s="13">
        <f t="shared" si="7"/>
        <v>9</v>
      </c>
      <c r="AC49" s="93">
        <v>42152</v>
      </c>
      <c r="AD49" s="82"/>
    </row>
    <row r="50" spans="1:30" s="2" customFormat="1">
      <c r="A50" s="10" t="s">
        <v>2</v>
      </c>
      <c r="B50" s="11" t="s">
        <v>75</v>
      </c>
      <c r="C50" s="12">
        <f t="shared" si="3"/>
        <v>0.75789892558694782</v>
      </c>
      <c r="D50" s="13">
        <v>76184</v>
      </c>
      <c r="E50" s="13">
        <v>100520</v>
      </c>
      <c r="F50" s="12">
        <f t="shared" si="4"/>
        <v>0.97041420118343191</v>
      </c>
      <c r="G50" s="13">
        <v>164</v>
      </c>
      <c r="H50" s="13">
        <v>169</v>
      </c>
      <c r="I50" s="12">
        <f t="shared" si="5"/>
        <v>0.96291872309146276</v>
      </c>
      <c r="J50" s="12">
        <f t="shared" si="5"/>
        <v>3.7081276908537228E-2</v>
      </c>
      <c r="K50" s="12">
        <f t="shared" si="5"/>
        <v>0.30161188701039587</v>
      </c>
      <c r="L50" s="12">
        <f t="shared" si="5"/>
        <v>0.69838811298960413</v>
      </c>
      <c r="M50" s="12">
        <f t="shared" si="5"/>
        <v>0.50102383702614717</v>
      </c>
      <c r="N50" s="12">
        <f t="shared" si="5"/>
        <v>0.49897616297385278</v>
      </c>
      <c r="O50" s="13">
        <v>73359</v>
      </c>
      <c r="P50" s="13">
        <v>2825</v>
      </c>
      <c r="Q50" s="13">
        <v>22978</v>
      </c>
      <c r="R50" s="13">
        <v>53206</v>
      </c>
      <c r="S50" s="13">
        <v>38170</v>
      </c>
      <c r="T50" s="13">
        <v>38014</v>
      </c>
      <c r="U50" s="13">
        <v>21650</v>
      </c>
      <c r="V50" s="13">
        <v>51709</v>
      </c>
      <c r="W50" s="13">
        <v>56914</v>
      </c>
      <c r="X50" s="13">
        <v>63155</v>
      </c>
      <c r="Y50" s="13">
        <v>26596</v>
      </c>
      <c r="Z50" s="13">
        <v>4783</v>
      </c>
      <c r="AA50" s="13">
        <f t="shared" si="6"/>
        <v>13</v>
      </c>
      <c r="AB50" s="13">
        <f t="shared" si="7"/>
        <v>12</v>
      </c>
      <c r="AC50" s="93">
        <v>42152</v>
      </c>
      <c r="AD50" s="82"/>
    </row>
    <row r="51" spans="1:30" s="2" customFormat="1">
      <c r="A51" s="10" t="s">
        <v>2</v>
      </c>
      <c r="B51" s="11" t="s">
        <v>99</v>
      </c>
      <c r="C51" s="12">
        <f t="shared" si="3"/>
        <v>0.77464821599421274</v>
      </c>
      <c r="D51" s="13">
        <v>33196</v>
      </c>
      <c r="E51" s="13">
        <v>42853</v>
      </c>
      <c r="F51" s="12">
        <f t="shared" si="4"/>
        <v>0.9821428571428571</v>
      </c>
      <c r="G51" s="13">
        <v>55</v>
      </c>
      <c r="H51" s="13">
        <v>56</v>
      </c>
      <c r="I51" s="12">
        <f t="shared" si="5"/>
        <v>0.95671165200626584</v>
      </c>
      <c r="J51" s="12">
        <f t="shared" si="5"/>
        <v>4.3288347993734183E-2</v>
      </c>
      <c r="K51" s="12">
        <f t="shared" si="5"/>
        <v>0.31431497770815758</v>
      </c>
      <c r="L51" s="12">
        <f t="shared" si="5"/>
        <v>0.68568502229184236</v>
      </c>
      <c r="M51" s="12">
        <f t="shared" si="5"/>
        <v>0.49713820942282205</v>
      </c>
      <c r="N51" s="12">
        <f t="shared" si="5"/>
        <v>0.50286179057717795</v>
      </c>
      <c r="O51" s="13">
        <v>31759</v>
      </c>
      <c r="P51" s="13">
        <v>1437</v>
      </c>
      <c r="Q51" s="13">
        <v>10434</v>
      </c>
      <c r="R51" s="13">
        <v>22762</v>
      </c>
      <c r="S51" s="13">
        <v>16503</v>
      </c>
      <c r="T51" s="13">
        <v>16693</v>
      </c>
      <c r="U51" s="13">
        <v>9843</v>
      </c>
      <c r="V51" s="13">
        <v>21916</v>
      </c>
      <c r="W51" s="13">
        <v>23657</v>
      </c>
      <c r="X51" s="13">
        <v>28689</v>
      </c>
      <c r="Y51" s="13">
        <v>9573</v>
      </c>
      <c r="Z51" s="13">
        <v>2379</v>
      </c>
      <c r="AA51" s="13">
        <f t="shared" si="6"/>
        <v>7</v>
      </c>
      <c r="AB51" s="13">
        <f t="shared" si="7"/>
        <v>6</v>
      </c>
      <c r="AC51" s="93">
        <v>42152</v>
      </c>
      <c r="AD51" s="82"/>
    </row>
    <row r="52" spans="1:30" s="2" customFormat="1">
      <c r="A52" s="10" t="s">
        <v>13</v>
      </c>
      <c r="B52" s="11" t="s">
        <v>43</v>
      </c>
      <c r="C52" s="12">
        <f t="shared" si="3"/>
        <v>0.93847569134701159</v>
      </c>
      <c r="D52" s="13">
        <v>33665</v>
      </c>
      <c r="E52" s="13">
        <v>35872</v>
      </c>
      <c r="F52" s="12">
        <f t="shared" si="4"/>
        <v>0.98901098901098905</v>
      </c>
      <c r="G52" s="13">
        <v>90</v>
      </c>
      <c r="H52" s="13">
        <v>91</v>
      </c>
      <c r="I52" s="12">
        <f t="shared" si="5"/>
        <v>0.89154908658844501</v>
      </c>
      <c r="J52" s="12">
        <f t="shared" si="5"/>
        <v>0.10845091341155502</v>
      </c>
      <c r="K52" s="12">
        <f t="shared" si="5"/>
        <v>0.32817466211198576</v>
      </c>
      <c r="L52" s="12">
        <f t="shared" si="5"/>
        <v>0.67182533788801424</v>
      </c>
      <c r="M52" s="12">
        <f t="shared" si="5"/>
        <v>0.51474825486410214</v>
      </c>
      <c r="N52" s="12">
        <f t="shared" si="5"/>
        <v>0.48525174513589781</v>
      </c>
      <c r="O52" s="13">
        <v>30014</v>
      </c>
      <c r="P52" s="13">
        <v>3651</v>
      </c>
      <c r="Q52" s="13">
        <v>11048</v>
      </c>
      <c r="R52" s="13">
        <v>22617</v>
      </c>
      <c r="S52" s="13">
        <v>17329</v>
      </c>
      <c r="T52" s="13">
        <v>16336</v>
      </c>
      <c r="U52" s="13">
        <v>8337</v>
      </c>
      <c r="V52" s="13">
        <v>21677</v>
      </c>
      <c r="W52" s="13">
        <v>22710</v>
      </c>
      <c r="X52" s="13">
        <v>23584</v>
      </c>
      <c r="Y52" s="13">
        <v>8445</v>
      </c>
      <c r="Z52" s="13">
        <v>3105</v>
      </c>
      <c r="AA52" s="13">
        <f t="shared" si="6"/>
        <v>7</v>
      </c>
      <c r="AB52" s="13">
        <f t="shared" si="7"/>
        <v>6</v>
      </c>
      <c r="AC52" s="93">
        <v>41907</v>
      </c>
      <c r="AD52" s="82"/>
    </row>
    <row r="53" spans="1:30" s="2" customFormat="1">
      <c r="A53" s="10" t="s">
        <v>13</v>
      </c>
      <c r="B53" s="11" t="s">
        <v>44</v>
      </c>
      <c r="C53" s="12">
        <f t="shared" si="3"/>
        <v>0.91095265499768396</v>
      </c>
      <c r="D53" s="13">
        <v>64899</v>
      </c>
      <c r="E53" s="13">
        <v>71243</v>
      </c>
      <c r="F53" s="12">
        <f t="shared" si="4"/>
        <v>1.036649214659686</v>
      </c>
      <c r="G53" s="13">
        <v>198</v>
      </c>
      <c r="H53" s="13">
        <v>191</v>
      </c>
      <c r="I53" s="12">
        <f t="shared" si="5"/>
        <v>0.89862709748994596</v>
      </c>
      <c r="J53" s="12">
        <f t="shared" si="5"/>
        <v>0.10137290251005408</v>
      </c>
      <c r="K53" s="12">
        <f t="shared" si="5"/>
        <v>0.33780181512812218</v>
      </c>
      <c r="L53" s="12">
        <f t="shared" si="5"/>
        <v>0.66219818487187787</v>
      </c>
      <c r="M53" s="12">
        <f t="shared" si="5"/>
        <v>0.50181050555478512</v>
      </c>
      <c r="N53" s="12">
        <f t="shared" si="5"/>
        <v>0.49818949444521488</v>
      </c>
      <c r="O53" s="13">
        <v>58320</v>
      </c>
      <c r="P53" s="13">
        <v>6579</v>
      </c>
      <c r="Q53" s="13">
        <v>21923</v>
      </c>
      <c r="R53" s="13">
        <v>42976</v>
      </c>
      <c r="S53" s="13">
        <v>32567</v>
      </c>
      <c r="T53" s="13">
        <v>32332</v>
      </c>
      <c r="U53" s="13">
        <v>17707</v>
      </c>
      <c r="V53" s="13">
        <v>40613</v>
      </c>
      <c r="W53" s="13">
        <v>45607</v>
      </c>
      <c r="X53" s="13">
        <v>46098</v>
      </c>
      <c r="Y53" s="13">
        <v>17511</v>
      </c>
      <c r="Z53" s="13">
        <v>8104</v>
      </c>
      <c r="AA53" s="13">
        <f t="shared" si="6"/>
        <v>16</v>
      </c>
      <c r="AB53" s="13">
        <f t="shared" si="7"/>
        <v>15</v>
      </c>
      <c r="AC53" s="93">
        <v>41907</v>
      </c>
      <c r="AD53" s="82"/>
    </row>
    <row r="54" spans="1:30" s="2" customFormat="1">
      <c r="A54" s="10" t="s">
        <v>13</v>
      </c>
      <c r="B54" s="11" t="s">
        <v>51</v>
      </c>
      <c r="C54" s="12">
        <f t="shared" si="3"/>
        <v>0.83003419111031129</v>
      </c>
      <c r="D54" s="13">
        <v>55350</v>
      </c>
      <c r="E54" s="13">
        <v>66684</v>
      </c>
      <c r="F54" s="12">
        <f t="shared" si="4"/>
        <v>1.006578947368421</v>
      </c>
      <c r="G54" s="13">
        <v>153</v>
      </c>
      <c r="H54" s="13">
        <v>152</v>
      </c>
      <c r="I54" s="12">
        <f t="shared" si="5"/>
        <v>0.88426377597109307</v>
      </c>
      <c r="J54" s="12">
        <f t="shared" si="5"/>
        <v>0.11573622402890696</v>
      </c>
      <c r="K54" s="12">
        <f t="shared" si="5"/>
        <v>0.34607046070460706</v>
      </c>
      <c r="L54" s="12">
        <f t="shared" si="5"/>
        <v>0.65392953929539299</v>
      </c>
      <c r="M54" s="12">
        <f t="shared" si="5"/>
        <v>0.50666666666666671</v>
      </c>
      <c r="N54" s="12">
        <f t="shared" si="5"/>
        <v>0.49333333333333335</v>
      </c>
      <c r="O54" s="13">
        <v>48944</v>
      </c>
      <c r="P54" s="13">
        <v>6406</v>
      </c>
      <c r="Q54" s="13">
        <v>19155</v>
      </c>
      <c r="R54" s="13">
        <v>36195</v>
      </c>
      <c r="S54" s="13">
        <v>28044</v>
      </c>
      <c r="T54" s="13">
        <v>27306</v>
      </c>
      <c r="U54" s="13">
        <v>14438</v>
      </c>
      <c r="V54" s="13">
        <v>34506</v>
      </c>
      <c r="W54" s="13">
        <v>36322</v>
      </c>
      <c r="X54" s="13">
        <v>42963</v>
      </c>
      <c r="Y54" s="13">
        <v>16576</v>
      </c>
      <c r="Z54" s="13">
        <v>7190</v>
      </c>
      <c r="AA54" s="13">
        <f t="shared" si="6"/>
        <v>16</v>
      </c>
      <c r="AB54" s="13">
        <f t="shared" si="7"/>
        <v>15</v>
      </c>
      <c r="AC54" s="93">
        <v>41907</v>
      </c>
      <c r="AD54" s="82"/>
    </row>
    <row r="55" spans="1:30" s="2" customFormat="1">
      <c r="A55" s="10" t="s">
        <v>13</v>
      </c>
      <c r="B55" s="11" t="s">
        <v>57</v>
      </c>
      <c r="C55" s="12">
        <f t="shared" si="3"/>
        <v>0.92965036248508759</v>
      </c>
      <c r="D55" s="13">
        <v>101304</v>
      </c>
      <c r="E55" s="13">
        <v>108970</v>
      </c>
      <c r="F55" s="12">
        <f t="shared" si="4"/>
        <v>1.0096463022508038</v>
      </c>
      <c r="G55" s="13">
        <v>314</v>
      </c>
      <c r="H55" s="13">
        <v>311</v>
      </c>
      <c r="I55" s="12">
        <f t="shared" si="5"/>
        <v>0.89409105267314226</v>
      </c>
      <c r="J55" s="12">
        <f t="shared" si="5"/>
        <v>0.10590894732685778</v>
      </c>
      <c r="K55" s="12">
        <f t="shared" si="5"/>
        <v>0.29303877438205794</v>
      </c>
      <c r="L55" s="12">
        <f t="shared" si="5"/>
        <v>0.70696122561794206</v>
      </c>
      <c r="M55" s="12">
        <f t="shared" si="5"/>
        <v>0.50240859196083076</v>
      </c>
      <c r="N55" s="12">
        <f t="shared" si="5"/>
        <v>0.49759140803916924</v>
      </c>
      <c r="O55" s="13">
        <v>90575</v>
      </c>
      <c r="P55" s="13">
        <v>10729</v>
      </c>
      <c r="Q55" s="13">
        <v>29686</v>
      </c>
      <c r="R55" s="13">
        <v>71618</v>
      </c>
      <c r="S55" s="13">
        <v>50896</v>
      </c>
      <c r="T55" s="13">
        <v>50408</v>
      </c>
      <c r="U55" s="13">
        <v>23587</v>
      </c>
      <c r="V55" s="13">
        <v>66988</v>
      </c>
      <c r="W55" s="13">
        <v>70527</v>
      </c>
      <c r="X55" s="13">
        <v>73215</v>
      </c>
      <c r="Y55" s="13">
        <v>24080</v>
      </c>
      <c r="Z55" s="13">
        <v>8502</v>
      </c>
      <c r="AA55" s="13">
        <f t="shared" si="6"/>
        <v>16</v>
      </c>
      <c r="AB55" s="13">
        <f t="shared" si="7"/>
        <v>15</v>
      </c>
      <c r="AC55" s="93">
        <v>41907</v>
      </c>
      <c r="AD55" s="82"/>
    </row>
    <row r="56" spans="1:30" s="2" customFormat="1">
      <c r="A56" s="10" t="s">
        <v>13</v>
      </c>
      <c r="B56" s="11" t="s">
        <v>58</v>
      </c>
      <c r="C56" s="12">
        <f t="shared" si="3"/>
        <v>0.8133675637393768</v>
      </c>
      <c r="D56" s="13">
        <v>45939</v>
      </c>
      <c r="E56" s="13">
        <v>56480</v>
      </c>
      <c r="F56" s="12">
        <f t="shared" si="4"/>
        <v>1.0121951219512195</v>
      </c>
      <c r="G56" s="13">
        <v>166</v>
      </c>
      <c r="H56" s="13">
        <v>164</v>
      </c>
      <c r="I56" s="12">
        <f t="shared" si="5"/>
        <v>0.89494764796795756</v>
      </c>
      <c r="J56" s="12">
        <f t="shared" si="5"/>
        <v>0.1050523520320425</v>
      </c>
      <c r="K56" s="12">
        <f t="shared" si="5"/>
        <v>0.31221837654280676</v>
      </c>
      <c r="L56" s="12">
        <f t="shared" ref="L56:N114" si="8">R56/$D56</f>
        <v>0.68778162345719318</v>
      </c>
      <c r="M56" s="12">
        <f t="shared" si="8"/>
        <v>0.49783408432921916</v>
      </c>
      <c r="N56" s="12">
        <f t="shared" si="8"/>
        <v>0.50216591567078084</v>
      </c>
      <c r="O56" s="13">
        <v>41113</v>
      </c>
      <c r="P56" s="13">
        <v>4826</v>
      </c>
      <c r="Q56" s="13">
        <v>14343</v>
      </c>
      <c r="R56" s="13">
        <v>31596</v>
      </c>
      <c r="S56" s="13">
        <v>22870</v>
      </c>
      <c r="T56" s="13">
        <v>23069</v>
      </c>
      <c r="U56" s="13">
        <v>12033</v>
      </c>
      <c r="V56" s="13">
        <v>29080</v>
      </c>
      <c r="W56" s="13">
        <v>30614</v>
      </c>
      <c r="X56" s="13">
        <v>39880</v>
      </c>
      <c r="Y56" s="13">
        <v>10549</v>
      </c>
      <c r="Z56" s="13">
        <v>6186</v>
      </c>
      <c r="AA56" s="13">
        <f t="shared" si="6"/>
        <v>13</v>
      </c>
      <c r="AB56" s="13">
        <f t="shared" si="7"/>
        <v>12</v>
      </c>
      <c r="AC56" s="93">
        <v>41907</v>
      </c>
      <c r="AD56" s="82"/>
    </row>
    <row r="57" spans="1:30" s="2" customFormat="1">
      <c r="A57" s="10" t="s">
        <v>13</v>
      </c>
      <c r="B57" s="11" t="s">
        <v>77</v>
      </c>
      <c r="C57" s="12">
        <f t="shared" si="3"/>
        <v>0.84607753506195416</v>
      </c>
      <c r="D57" s="13">
        <v>43496</v>
      </c>
      <c r="E57" s="13">
        <v>51409</v>
      </c>
      <c r="F57" s="12">
        <f t="shared" si="4"/>
        <v>1.0059523809523809</v>
      </c>
      <c r="G57" s="13">
        <v>169</v>
      </c>
      <c r="H57" s="13">
        <v>168</v>
      </c>
      <c r="I57" s="12">
        <f t="shared" ref="I57:K114" si="9">O57/$D57</f>
        <v>0.9052096744528233</v>
      </c>
      <c r="J57" s="12">
        <f t="shared" si="9"/>
        <v>9.4790325547176757E-2</v>
      </c>
      <c r="K57" s="12">
        <f t="shared" si="9"/>
        <v>0.27722089387529886</v>
      </c>
      <c r="L57" s="12">
        <f t="shared" si="8"/>
        <v>0.72277910612470109</v>
      </c>
      <c r="M57" s="12">
        <f t="shared" si="8"/>
        <v>0.51089755379805035</v>
      </c>
      <c r="N57" s="12">
        <f t="shared" si="8"/>
        <v>0.48910244620194959</v>
      </c>
      <c r="O57" s="13">
        <v>39373</v>
      </c>
      <c r="P57" s="13">
        <v>4123</v>
      </c>
      <c r="Q57" s="13">
        <v>12058</v>
      </c>
      <c r="R57" s="13">
        <v>31438</v>
      </c>
      <c r="S57" s="13">
        <v>22222</v>
      </c>
      <c r="T57" s="13">
        <v>21274</v>
      </c>
      <c r="U57" s="13">
        <v>9477</v>
      </c>
      <c r="V57" s="13">
        <v>29896</v>
      </c>
      <c r="W57" s="13">
        <v>31860</v>
      </c>
      <c r="X57" s="13">
        <v>39001</v>
      </c>
      <c r="Y57" s="13">
        <v>6900</v>
      </c>
      <c r="Z57" s="13">
        <v>6999</v>
      </c>
      <c r="AA57" s="13">
        <f t="shared" si="6"/>
        <v>13</v>
      </c>
      <c r="AB57" s="13">
        <f t="shared" si="7"/>
        <v>12</v>
      </c>
      <c r="AC57" s="93">
        <v>41907</v>
      </c>
      <c r="AD57" s="82"/>
    </row>
    <row r="58" spans="1:30" s="2" customFormat="1">
      <c r="A58" s="10" t="s">
        <v>13</v>
      </c>
      <c r="B58" s="11" t="s">
        <v>79</v>
      </c>
      <c r="C58" s="12">
        <f t="shared" si="3"/>
        <v>0.92860514008666928</v>
      </c>
      <c r="D58" s="13">
        <v>43286</v>
      </c>
      <c r="E58" s="13">
        <v>46614</v>
      </c>
      <c r="F58" s="12">
        <f t="shared" si="4"/>
        <v>0.99199999999999999</v>
      </c>
      <c r="G58" s="13">
        <v>124</v>
      </c>
      <c r="H58" s="13">
        <v>125</v>
      </c>
      <c r="I58" s="12">
        <f t="shared" si="9"/>
        <v>0.90706001940581249</v>
      </c>
      <c r="J58" s="12">
        <f t="shared" si="9"/>
        <v>9.2939980594187496E-2</v>
      </c>
      <c r="K58" s="12">
        <f t="shared" si="9"/>
        <v>0.31643025458577834</v>
      </c>
      <c r="L58" s="12">
        <f t="shared" si="8"/>
        <v>0.68356974541422166</v>
      </c>
      <c r="M58" s="12">
        <f t="shared" si="8"/>
        <v>0.50346532366122998</v>
      </c>
      <c r="N58" s="12">
        <f t="shared" si="8"/>
        <v>0.49653467633877002</v>
      </c>
      <c r="O58" s="13">
        <v>39263</v>
      </c>
      <c r="P58" s="13">
        <v>4023</v>
      </c>
      <c r="Q58" s="13">
        <v>13697</v>
      </c>
      <c r="R58" s="13">
        <v>29589</v>
      </c>
      <c r="S58" s="13">
        <v>21793</v>
      </c>
      <c r="T58" s="13">
        <v>21493</v>
      </c>
      <c r="U58" s="13">
        <v>10378</v>
      </c>
      <c r="V58" s="13">
        <v>28885</v>
      </c>
      <c r="W58" s="13">
        <v>29920</v>
      </c>
      <c r="X58" s="13">
        <v>30921</v>
      </c>
      <c r="Y58" s="13">
        <v>10699</v>
      </c>
      <c r="Z58" s="13">
        <v>3990</v>
      </c>
      <c r="AA58" s="13">
        <f t="shared" si="6"/>
        <v>19</v>
      </c>
      <c r="AB58" s="13">
        <f t="shared" si="7"/>
        <v>18</v>
      </c>
      <c r="AC58" s="93">
        <v>41907</v>
      </c>
      <c r="AD58" s="82"/>
    </row>
    <row r="59" spans="1:30" s="2" customFormat="1">
      <c r="A59" s="10" t="s">
        <v>13</v>
      </c>
      <c r="B59" s="11" t="s">
        <v>94</v>
      </c>
      <c r="C59" s="12">
        <f t="shared" si="3"/>
        <v>0.90888929046672473</v>
      </c>
      <c r="D59" s="13">
        <v>55325</v>
      </c>
      <c r="E59" s="13">
        <v>60871</v>
      </c>
      <c r="F59" s="12">
        <f t="shared" si="4"/>
        <v>1.0410958904109588</v>
      </c>
      <c r="G59" s="13">
        <v>152</v>
      </c>
      <c r="H59" s="13">
        <v>146</v>
      </c>
      <c r="I59" s="12">
        <f t="shared" si="9"/>
        <v>0.89686398553999092</v>
      </c>
      <c r="J59" s="12">
        <f t="shared" si="9"/>
        <v>0.10313601446000904</v>
      </c>
      <c r="K59" s="12">
        <f t="shared" si="9"/>
        <v>0.32979665612291009</v>
      </c>
      <c r="L59" s="12">
        <f t="shared" si="8"/>
        <v>0.67020334387708991</v>
      </c>
      <c r="M59" s="12">
        <f t="shared" si="8"/>
        <v>0.50450971531857203</v>
      </c>
      <c r="N59" s="12">
        <f t="shared" si="8"/>
        <v>0.49549028468142792</v>
      </c>
      <c r="O59" s="13">
        <v>49619</v>
      </c>
      <c r="P59" s="13">
        <v>5706</v>
      </c>
      <c r="Q59" s="13">
        <v>18246</v>
      </c>
      <c r="R59" s="13">
        <v>37079</v>
      </c>
      <c r="S59" s="13">
        <v>27912</v>
      </c>
      <c r="T59" s="13">
        <v>27413</v>
      </c>
      <c r="U59" s="13">
        <v>14579</v>
      </c>
      <c r="V59" s="13">
        <v>35040</v>
      </c>
      <c r="W59" s="13">
        <v>36371</v>
      </c>
      <c r="X59" s="13">
        <v>39901</v>
      </c>
      <c r="Y59" s="13">
        <v>14449</v>
      </c>
      <c r="Z59" s="13">
        <v>9533</v>
      </c>
      <c r="AA59" s="13">
        <f t="shared" si="6"/>
        <v>16</v>
      </c>
      <c r="AB59" s="13">
        <f t="shared" si="7"/>
        <v>15</v>
      </c>
      <c r="AC59" s="93">
        <v>41907</v>
      </c>
      <c r="AD59" s="82"/>
    </row>
    <row r="60" spans="1:30" s="2" customFormat="1">
      <c r="A60" s="10" t="s">
        <v>13</v>
      </c>
      <c r="B60" s="11" t="s">
        <v>105</v>
      </c>
      <c r="C60" s="12">
        <f t="shared" si="3"/>
        <v>0.80899232448419123</v>
      </c>
      <c r="D60" s="13">
        <v>22977</v>
      </c>
      <c r="E60" s="13">
        <v>28402</v>
      </c>
      <c r="F60" s="12">
        <f t="shared" si="4"/>
        <v>0.98412698412698407</v>
      </c>
      <c r="G60" s="13">
        <v>62</v>
      </c>
      <c r="H60" s="13">
        <v>63</v>
      </c>
      <c r="I60" s="12">
        <f t="shared" si="9"/>
        <v>0.89254471863167517</v>
      </c>
      <c r="J60" s="12">
        <f t="shared" si="9"/>
        <v>0.10745528136832484</v>
      </c>
      <c r="K60" s="12">
        <f t="shared" si="9"/>
        <v>0.3027810419114767</v>
      </c>
      <c r="L60" s="12">
        <f t="shared" si="8"/>
        <v>0.6972189580885233</v>
      </c>
      <c r="M60" s="12">
        <f t="shared" si="8"/>
        <v>0.50363406885146011</v>
      </c>
      <c r="N60" s="12">
        <f t="shared" si="8"/>
        <v>0.49636593114853983</v>
      </c>
      <c r="O60" s="13">
        <v>20508</v>
      </c>
      <c r="P60" s="13">
        <v>2469</v>
      </c>
      <c r="Q60" s="13">
        <v>6957</v>
      </c>
      <c r="R60" s="13">
        <v>16020</v>
      </c>
      <c r="S60" s="13">
        <v>11572</v>
      </c>
      <c r="T60" s="13">
        <v>11405</v>
      </c>
      <c r="U60" s="13">
        <v>5210</v>
      </c>
      <c r="V60" s="13">
        <v>15298</v>
      </c>
      <c r="W60" s="13">
        <v>16218</v>
      </c>
      <c r="X60" s="13">
        <v>19701</v>
      </c>
      <c r="Y60" s="13">
        <v>5658</v>
      </c>
      <c r="Z60" s="13">
        <v>3775</v>
      </c>
      <c r="AA60" s="13">
        <f t="shared" si="6"/>
        <v>10</v>
      </c>
      <c r="AB60" s="13">
        <f t="shared" si="7"/>
        <v>9</v>
      </c>
      <c r="AC60" s="93">
        <v>41907</v>
      </c>
      <c r="AD60" s="82"/>
    </row>
    <row r="61" spans="1:30" s="2" customFormat="1">
      <c r="A61" s="10" t="s">
        <v>16</v>
      </c>
      <c r="B61" s="11" t="s">
        <v>60</v>
      </c>
      <c r="C61" s="12">
        <f t="shared" si="3"/>
        <v>0.82693842970493836</v>
      </c>
      <c r="D61" s="13">
        <v>50755</v>
      </c>
      <c r="E61" s="13">
        <v>61377</v>
      </c>
      <c r="F61" s="12">
        <f t="shared" si="4"/>
        <v>0.92405063291139244</v>
      </c>
      <c r="G61" s="13">
        <v>73</v>
      </c>
      <c r="H61" s="13">
        <v>79</v>
      </c>
      <c r="I61" s="12">
        <f t="shared" si="9"/>
        <v>0.92725839818737066</v>
      </c>
      <c r="J61" s="12">
        <f t="shared" si="9"/>
        <v>7.27416018126293E-2</v>
      </c>
      <c r="K61" s="12">
        <f t="shared" si="9"/>
        <v>0.26052605654615307</v>
      </c>
      <c r="L61" s="12">
        <f t="shared" si="8"/>
        <v>0.73947394345384687</v>
      </c>
      <c r="M61" s="12">
        <f t="shared" si="8"/>
        <v>0.49301546645650673</v>
      </c>
      <c r="N61" s="12">
        <f t="shared" si="8"/>
        <v>0.50698453354349327</v>
      </c>
      <c r="O61" s="13">
        <v>47063</v>
      </c>
      <c r="P61" s="13">
        <v>3692</v>
      </c>
      <c r="Q61" s="13">
        <v>13223</v>
      </c>
      <c r="R61" s="13">
        <v>37532</v>
      </c>
      <c r="S61" s="13">
        <v>25023</v>
      </c>
      <c r="T61" s="13">
        <v>25732</v>
      </c>
      <c r="U61" s="13">
        <v>10720</v>
      </c>
      <c r="V61" s="13">
        <v>36343</v>
      </c>
      <c r="W61" s="13">
        <v>37007</v>
      </c>
      <c r="X61" s="13">
        <v>38268</v>
      </c>
      <c r="Y61" s="13">
        <v>16533</v>
      </c>
      <c r="Z61" s="13">
        <v>3976</v>
      </c>
      <c r="AA61" s="13">
        <f t="shared" si="6"/>
        <v>7</v>
      </c>
      <c r="AB61" s="13">
        <f t="shared" si="7"/>
        <v>6</v>
      </c>
      <c r="AC61" s="93">
        <v>42152</v>
      </c>
      <c r="AD61" s="82"/>
    </row>
    <row r="62" spans="1:30" s="2" customFormat="1">
      <c r="A62" s="10" t="s">
        <v>16</v>
      </c>
      <c r="B62" s="11" t="s">
        <v>59</v>
      </c>
      <c r="C62" s="12">
        <f t="shared" si="3"/>
        <v>0.75738244914055075</v>
      </c>
      <c r="D62" s="13">
        <v>32650</v>
      </c>
      <c r="E62" s="13">
        <v>43109</v>
      </c>
      <c r="F62" s="12">
        <f t="shared" si="4"/>
        <v>1</v>
      </c>
      <c r="G62" s="13">
        <v>74</v>
      </c>
      <c r="H62" s="13">
        <v>74</v>
      </c>
      <c r="I62" s="12">
        <f t="shared" si="9"/>
        <v>0.94</v>
      </c>
      <c r="J62" s="12">
        <f t="shared" si="9"/>
        <v>0.06</v>
      </c>
      <c r="K62" s="12">
        <f t="shared" si="9"/>
        <v>0.25310872894333841</v>
      </c>
      <c r="L62" s="12">
        <f t="shared" si="8"/>
        <v>0.74689127105666153</v>
      </c>
      <c r="M62" s="12">
        <f t="shared" si="8"/>
        <v>0.49583460949464014</v>
      </c>
      <c r="N62" s="12">
        <f t="shared" si="8"/>
        <v>0.50416539050535991</v>
      </c>
      <c r="O62" s="13">
        <v>30691</v>
      </c>
      <c r="P62" s="13">
        <v>1959</v>
      </c>
      <c r="Q62" s="13">
        <v>8264</v>
      </c>
      <c r="R62" s="13">
        <v>24386</v>
      </c>
      <c r="S62" s="13">
        <v>16189</v>
      </c>
      <c r="T62" s="13">
        <v>16461</v>
      </c>
      <c r="U62" s="13">
        <v>7139</v>
      </c>
      <c r="V62" s="13">
        <v>23552</v>
      </c>
      <c r="W62" s="13">
        <v>27111</v>
      </c>
      <c r="X62" s="13">
        <v>26362</v>
      </c>
      <c r="Y62" s="13">
        <v>12128</v>
      </c>
      <c r="Z62" s="13">
        <v>3071</v>
      </c>
      <c r="AA62" s="13">
        <f t="shared" si="6"/>
        <v>7</v>
      </c>
      <c r="AB62" s="13">
        <f t="shared" si="7"/>
        <v>6</v>
      </c>
      <c r="AC62" s="93">
        <v>42152</v>
      </c>
      <c r="AD62" s="82"/>
    </row>
    <row r="63" spans="1:30" s="2" customFormat="1">
      <c r="A63" s="10" t="s">
        <v>16</v>
      </c>
      <c r="B63" s="11" t="s">
        <v>61</v>
      </c>
      <c r="C63" s="12">
        <f t="shared" si="3"/>
        <v>0.84572690822690821</v>
      </c>
      <c r="D63" s="13">
        <v>45561</v>
      </c>
      <c r="E63" s="13">
        <v>53872</v>
      </c>
      <c r="F63" s="12">
        <f t="shared" si="4"/>
        <v>1</v>
      </c>
      <c r="G63" s="13">
        <v>119</v>
      </c>
      <c r="H63" s="13">
        <v>119</v>
      </c>
      <c r="I63" s="12">
        <f t="shared" si="9"/>
        <v>0.92596738438576853</v>
      </c>
      <c r="J63" s="12">
        <f t="shared" si="9"/>
        <v>7.4032615614231467E-2</v>
      </c>
      <c r="K63" s="12">
        <f t="shared" si="9"/>
        <v>0.28460744935361382</v>
      </c>
      <c r="L63" s="12">
        <f t="shared" si="8"/>
        <v>0.71539255064638618</v>
      </c>
      <c r="M63" s="12">
        <f t="shared" si="8"/>
        <v>0.5046421281359057</v>
      </c>
      <c r="N63" s="12">
        <f t="shared" si="8"/>
        <v>0.4953578718640943</v>
      </c>
      <c r="O63" s="13">
        <v>42188</v>
      </c>
      <c r="P63" s="13">
        <v>3373</v>
      </c>
      <c r="Q63" s="13">
        <v>12967</v>
      </c>
      <c r="R63" s="13">
        <v>32594</v>
      </c>
      <c r="S63" s="13">
        <v>22992</v>
      </c>
      <c r="T63" s="13">
        <v>22569</v>
      </c>
      <c r="U63" s="13">
        <v>10509</v>
      </c>
      <c r="V63" s="13">
        <v>31679</v>
      </c>
      <c r="W63" s="13">
        <v>35815</v>
      </c>
      <c r="X63" s="13">
        <v>38018</v>
      </c>
      <c r="Y63" s="13">
        <v>10082</v>
      </c>
      <c r="Z63" s="13">
        <v>2712</v>
      </c>
      <c r="AA63" s="13">
        <f t="shared" si="6"/>
        <v>7</v>
      </c>
      <c r="AB63" s="13">
        <f t="shared" si="7"/>
        <v>6</v>
      </c>
      <c r="AC63" s="93">
        <v>42152</v>
      </c>
      <c r="AD63" s="82"/>
    </row>
    <row r="64" spans="1:30" s="2" customFormat="1">
      <c r="A64" s="10" t="s">
        <v>16</v>
      </c>
      <c r="B64" s="11" t="s">
        <v>85</v>
      </c>
      <c r="C64" s="12">
        <f t="shared" si="3"/>
        <v>0.78151025915414318</v>
      </c>
      <c r="D64" s="13">
        <v>50391</v>
      </c>
      <c r="E64" s="13">
        <v>64479</v>
      </c>
      <c r="F64" s="12">
        <f t="shared" si="4"/>
        <v>0.99290780141843971</v>
      </c>
      <c r="G64" s="13">
        <v>140</v>
      </c>
      <c r="H64" s="13">
        <v>141</v>
      </c>
      <c r="I64" s="12">
        <f t="shared" si="9"/>
        <v>0.93282530610624914</v>
      </c>
      <c r="J64" s="12">
        <f t="shared" si="9"/>
        <v>6.7174693893750873E-2</v>
      </c>
      <c r="K64" s="12">
        <f t="shared" si="9"/>
        <v>0.25871683435534121</v>
      </c>
      <c r="L64" s="12">
        <f t="shared" si="8"/>
        <v>0.74128316564465879</v>
      </c>
      <c r="M64" s="12">
        <f t="shared" si="8"/>
        <v>0.50520926355896889</v>
      </c>
      <c r="N64" s="12">
        <f t="shared" si="8"/>
        <v>0.49479073644103111</v>
      </c>
      <c r="O64" s="13">
        <v>47006</v>
      </c>
      <c r="P64" s="13">
        <v>3385</v>
      </c>
      <c r="Q64" s="13">
        <v>13037</v>
      </c>
      <c r="R64" s="13">
        <v>37354</v>
      </c>
      <c r="S64" s="13">
        <v>25458</v>
      </c>
      <c r="T64" s="13">
        <v>24933</v>
      </c>
      <c r="U64" s="13">
        <v>10791</v>
      </c>
      <c r="V64" s="13">
        <v>36215</v>
      </c>
      <c r="W64" s="13">
        <v>38701</v>
      </c>
      <c r="X64" s="13">
        <v>41170</v>
      </c>
      <c r="Y64" s="13">
        <v>16401</v>
      </c>
      <c r="Z64" s="13">
        <v>3711</v>
      </c>
      <c r="AA64" s="13">
        <f t="shared" si="6"/>
        <v>10</v>
      </c>
      <c r="AB64" s="13">
        <f t="shared" si="7"/>
        <v>9</v>
      </c>
      <c r="AC64" s="93">
        <v>42152</v>
      </c>
      <c r="AD64" s="82"/>
    </row>
    <row r="65" spans="1:30" s="2" customFormat="1">
      <c r="A65" s="10" t="s">
        <v>16</v>
      </c>
      <c r="B65" s="11" t="s">
        <v>93</v>
      </c>
      <c r="C65" s="12">
        <f t="shared" si="3"/>
        <v>0.83253989682956986</v>
      </c>
      <c r="D65" s="13">
        <v>58585</v>
      </c>
      <c r="E65" s="13">
        <v>70369</v>
      </c>
      <c r="F65" s="12">
        <f t="shared" si="4"/>
        <v>1.0382775119617225</v>
      </c>
      <c r="G65" s="13">
        <v>217</v>
      </c>
      <c r="H65" s="13">
        <v>209</v>
      </c>
      <c r="I65" s="12">
        <f t="shared" si="9"/>
        <v>0.92061107792096952</v>
      </c>
      <c r="J65" s="12">
        <f t="shared" si="9"/>
        <v>7.9388922079030463E-2</v>
      </c>
      <c r="K65" s="12">
        <f t="shared" si="9"/>
        <v>0.27075189895024326</v>
      </c>
      <c r="L65" s="12">
        <f t="shared" si="8"/>
        <v>0.72924810104975679</v>
      </c>
      <c r="M65" s="12">
        <f t="shared" si="8"/>
        <v>0.51048903302893234</v>
      </c>
      <c r="N65" s="12">
        <f t="shared" si="8"/>
        <v>0.48951096697106766</v>
      </c>
      <c r="O65" s="13">
        <v>53934</v>
      </c>
      <c r="P65" s="13">
        <v>4651</v>
      </c>
      <c r="Q65" s="13">
        <v>15862</v>
      </c>
      <c r="R65" s="13">
        <v>42723</v>
      </c>
      <c r="S65" s="13">
        <v>29907</v>
      </c>
      <c r="T65" s="13">
        <v>28678</v>
      </c>
      <c r="U65" s="13">
        <v>12906</v>
      </c>
      <c r="V65" s="13">
        <v>41028</v>
      </c>
      <c r="W65" s="13">
        <v>44664</v>
      </c>
      <c r="X65" s="13">
        <v>49228</v>
      </c>
      <c r="Y65" s="13">
        <v>13601</v>
      </c>
      <c r="Z65" s="13">
        <v>7577</v>
      </c>
      <c r="AA65" s="13">
        <f t="shared" si="6"/>
        <v>13</v>
      </c>
      <c r="AB65" s="13">
        <f t="shared" si="7"/>
        <v>12</v>
      </c>
      <c r="AC65" s="93">
        <v>42152</v>
      </c>
      <c r="AD65" s="82"/>
    </row>
    <row r="66" spans="1:30" s="2" customFormat="1">
      <c r="A66" s="10" t="s">
        <v>16</v>
      </c>
      <c r="B66" s="11" t="s">
        <v>97</v>
      </c>
      <c r="C66" s="12">
        <f t="shared" si="3"/>
        <v>0.79380380946049267</v>
      </c>
      <c r="D66" s="13">
        <v>47760</v>
      </c>
      <c r="E66" s="13">
        <v>60166</v>
      </c>
      <c r="F66" s="12">
        <f t="shared" si="4"/>
        <v>0.93700787401574803</v>
      </c>
      <c r="G66" s="13">
        <v>119</v>
      </c>
      <c r="H66" s="13">
        <v>127</v>
      </c>
      <c r="I66" s="12">
        <f t="shared" si="9"/>
        <v>0.93377303182579563</v>
      </c>
      <c r="J66" s="12">
        <f t="shared" si="9"/>
        <v>6.6226968174204356E-2</v>
      </c>
      <c r="K66" s="12">
        <f t="shared" si="9"/>
        <v>0.25919179229480738</v>
      </c>
      <c r="L66" s="12">
        <f t="shared" si="8"/>
        <v>0.74080820770519262</v>
      </c>
      <c r="M66" s="12">
        <f t="shared" si="8"/>
        <v>0.5028475711892797</v>
      </c>
      <c r="N66" s="12">
        <f t="shared" si="8"/>
        <v>0.49715242881072025</v>
      </c>
      <c r="O66" s="13">
        <v>44597</v>
      </c>
      <c r="P66" s="13">
        <v>3163</v>
      </c>
      <c r="Q66" s="13">
        <v>12379</v>
      </c>
      <c r="R66" s="13">
        <v>35381</v>
      </c>
      <c r="S66" s="13">
        <v>24016</v>
      </c>
      <c r="T66" s="13">
        <v>23744</v>
      </c>
      <c r="U66" s="13">
        <v>10125</v>
      </c>
      <c r="V66" s="13">
        <v>34472</v>
      </c>
      <c r="W66" s="13">
        <v>37108</v>
      </c>
      <c r="X66" s="13">
        <v>44011</v>
      </c>
      <c r="Y66" s="13">
        <v>9709</v>
      </c>
      <c r="Z66" s="13">
        <v>3809</v>
      </c>
      <c r="AA66" s="13">
        <f t="shared" si="6"/>
        <v>10</v>
      </c>
      <c r="AB66" s="13">
        <f t="shared" si="7"/>
        <v>9</v>
      </c>
      <c r="AC66" s="93">
        <v>42152</v>
      </c>
      <c r="AD66" s="82"/>
    </row>
    <row r="67" spans="1:30" s="2" customFormat="1">
      <c r="A67" s="10" t="s">
        <v>16</v>
      </c>
      <c r="B67" s="11" t="s">
        <v>62</v>
      </c>
      <c r="C67" s="12">
        <f t="shared" si="3"/>
        <v>0.87006638777737355</v>
      </c>
      <c r="D67" s="13">
        <v>38269</v>
      </c>
      <c r="E67" s="13">
        <v>43984</v>
      </c>
      <c r="F67" s="12">
        <f t="shared" si="4"/>
        <v>1.017094017094017</v>
      </c>
      <c r="G67" s="13">
        <v>119</v>
      </c>
      <c r="H67" s="13">
        <v>117</v>
      </c>
      <c r="I67" s="12">
        <f t="shared" si="9"/>
        <v>0.94690219237502937</v>
      </c>
      <c r="J67" s="12">
        <f t="shared" si="9"/>
        <v>5.30978076249706E-2</v>
      </c>
      <c r="K67" s="12">
        <f t="shared" si="9"/>
        <v>0.24181452350466434</v>
      </c>
      <c r="L67" s="12">
        <f t="shared" si="8"/>
        <v>0.75818547649533563</v>
      </c>
      <c r="M67" s="12">
        <f t="shared" si="8"/>
        <v>0.49510047296767618</v>
      </c>
      <c r="N67" s="12">
        <f t="shared" si="8"/>
        <v>0.50489952703232377</v>
      </c>
      <c r="O67" s="13">
        <v>36237</v>
      </c>
      <c r="P67" s="13">
        <v>2032</v>
      </c>
      <c r="Q67" s="13">
        <v>9254</v>
      </c>
      <c r="R67" s="13">
        <v>29015</v>
      </c>
      <c r="S67" s="13">
        <v>18947</v>
      </c>
      <c r="T67" s="13">
        <v>19322</v>
      </c>
      <c r="U67" s="13">
        <v>8059</v>
      </c>
      <c r="V67" s="13">
        <v>28178</v>
      </c>
      <c r="W67" s="13">
        <v>28963</v>
      </c>
      <c r="X67" s="13">
        <v>33440</v>
      </c>
      <c r="Y67" s="13">
        <v>5832</v>
      </c>
      <c r="Z67" s="13">
        <v>3323</v>
      </c>
      <c r="AA67" s="13">
        <f t="shared" ref="AA67:AA98" si="10">4 + 3*(INDEX(No._of_divisions_per_sub_county,MATCH($B67,Sub_County,0)))</f>
        <v>10</v>
      </c>
      <c r="AB67" s="13">
        <f t="shared" ref="AB67:AB98" si="11">3 + 3*(INDEX(No._of_divisions_per_sub_county,MATCH($B67,Sub_County,0)))</f>
        <v>9</v>
      </c>
      <c r="AC67" s="93">
        <v>42152</v>
      </c>
      <c r="AD67" s="82"/>
    </row>
    <row r="68" spans="1:30" s="2" customFormat="1">
      <c r="A68" s="10" t="s">
        <v>15</v>
      </c>
      <c r="B68" s="11" t="s">
        <v>54</v>
      </c>
      <c r="C68" s="12">
        <f t="shared" ref="C68:C114" si="12">D68/E68</f>
        <v>0.83824059969534193</v>
      </c>
      <c r="D68" s="13">
        <v>83643</v>
      </c>
      <c r="E68" s="13">
        <v>99784</v>
      </c>
      <c r="F68" s="12">
        <f t="shared" ref="F68:F113" si="13">G68/H68</f>
        <v>1.0058823529411764</v>
      </c>
      <c r="G68" s="13">
        <v>171</v>
      </c>
      <c r="H68" s="13">
        <v>170</v>
      </c>
      <c r="I68" s="12">
        <f t="shared" si="9"/>
        <v>0.94922468108508784</v>
      </c>
      <c r="J68" s="12">
        <f t="shared" si="9"/>
        <v>5.0775318914912188E-2</v>
      </c>
      <c r="K68" s="12">
        <f t="shared" si="9"/>
        <v>0.31498152863957535</v>
      </c>
      <c r="L68" s="12">
        <f t="shared" si="8"/>
        <v>0.68501847136042471</v>
      </c>
      <c r="M68" s="12">
        <f t="shared" si="8"/>
        <v>0.50286335975514984</v>
      </c>
      <c r="N68" s="12">
        <f t="shared" si="8"/>
        <v>0.49713664024485016</v>
      </c>
      <c r="O68" s="13">
        <v>79396</v>
      </c>
      <c r="P68" s="13">
        <v>4247</v>
      </c>
      <c r="Q68" s="13">
        <v>26346</v>
      </c>
      <c r="R68" s="13">
        <v>57297</v>
      </c>
      <c r="S68" s="13">
        <v>42061</v>
      </c>
      <c r="T68" s="13">
        <v>41582</v>
      </c>
      <c r="U68" s="13">
        <v>23735</v>
      </c>
      <c r="V68" s="13">
        <v>55661</v>
      </c>
      <c r="W68" s="13">
        <v>62031</v>
      </c>
      <c r="X68" s="13">
        <v>64481</v>
      </c>
      <c r="Y68" s="13">
        <v>24612</v>
      </c>
      <c r="Z68" s="13">
        <v>6416</v>
      </c>
      <c r="AA68" s="13">
        <f t="shared" si="10"/>
        <v>10</v>
      </c>
      <c r="AB68" s="13">
        <f t="shared" si="11"/>
        <v>9</v>
      </c>
      <c r="AC68" s="93">
        <v>42159</v>
      </c>
      <c r="AD68" s="82"/>
    </row>
    <row r="69" spans="1:30" s="2" customFormat="1">
      <c r="A69" s="10" t="s">
        <v>15</v>
      </c>
      <c r="B69" s="11" t="s">
        <v>66</v>
      </c>
      <c r="C69" s="12">
        <f t="shared" si="12"/>
        <v>0.82613957240822911</v>
      </c>
      <c r="D69" s="13">
        <v>55296</v>
      </c>
      <c r="E69" s="13">
        <v>66933</v>
      </c>
      <c r="F69" s="12">
        <f t="shared" si="13"/>
        <v>1.0384615384615385</v>
      </c>
      <c r="G69" s="13">
        <v>135</v>
      </c>
      <c r="H69" s="13">
        <v>130</v>
      </c>
      <c r="I69" s="12">
        <f t="shared" si="9"/>
        <v>0.93967013888888884</v>
      </c>
      <c r="J69" s="12">
        <f t="shared" si="9"/>
        <v>6.0329861111111112E-2</v>
      </c>
      <c r="K69" s="12">
        <f t="shared" si="9"/>
        <v>0.27917028356481483</v>
      </c>
      <c r="L69" s="12">
        <f t="shared" si="8"/>
        <v>0.72082971643518523</v>
      </c>
      <c r="M69" s="12">
        <f t="shared" si="8"/>
        <v>0.5107421875</v>
      </c>
      <c r="N69" s="12">
        <f t="shared" si="8"/>
        <v>0.4892578125</v>
      </c>
      <c r="O69" s="13">
        <v>51960</v>
      </c>
      <c r="P69" s="13">
        <v>3336</v>
      </c>
      <c r="Q69" s="13">
        <v>15437</v>
      </c>
      <c r="R69" s="13">
        <v>39859</v>
      </c>
      <c r="S69" s="13">
        <v>28242</v>
      </c>
      <c r="T69" s="13">
        <v>27054</v>
      </c>
      <c r="U69" s="13">
        <v>13490</v>
      </c>
      <c r="V69" s="13">
        <v>38470</v>
      </c>
      <c r="W69" s="13">
        <v>43312</v>
      </c>
      <c r="X69" s="13">
        <v>43594</v>
      </c>
      <c r="Y69" s="13">
        <v>16168</v>
      </c>
      <c r="Z69" s="13">
        <v>4611</v>
      </c>
      <c r="AA69" s="13">
        <f t="shared" si="10"/>
        <v>10</v>
      </c>
      <c r="AB69" s="13">
        <f t="shared" si="11"/>
        <v>9</v>
      </c>
      <c r="AC69" s="93">
        <v>42159</v>
      </c>
      <c r="AD69" s="82"/>
    </row>
    <row r="70" spans="1:30" s="2" customFormat="1">
      <c r="A70" s="10" t="s">
        <v>15</v>
      </c>
      <c r="B70" s="11" t="s">
        <v>83</v>
      </c>
      <c r="C70" s="12">
        <f t="shared" si="12"/>
        <v>0.7883513016039968</v>
      </c>
      <c r="D70" s="13">
        <v>89943</v>
      </c>
      <c r="E70" s="13">
        <v>114090</v>
      </c>
      <c r="F70" s="12">
        <f t="shared" si="13"/>
        <v>0.99514563106796117</v>
      </c>
      <c r="G70" s="13">
        <v>205</v>
      </c>
      <c r="H70" s="13">
        <v>206</v>
      </c>
      <c r="I70" s="12">
        <f t="shared" si="9"/>
        <v>0.9460436053945277</v>
      </c>
      <c r="J70" s="12">
        <f t="shared" si="9"/>
        <v>5.3956394605472358E-2</v>
      </c>
      <c r="K70" s="12">
        <f t="shared" si="9"/>
        <v>0.30256940506765395</v>
      </c>
      <c r="L70" s="12">
        <f t="shared" si="8"/>
        <v>0.69743059493234605</v>
      </c>
      <c r="M70" s="12">
        <f t="shared" si="8"/>
        <v>0.50408592108335282</v>
      </c>
      <c r="N70" s="12">
        <f t="shared" si="8"/>
        <v>0.49591407891664718</v>
      </c>
      <c r="O70" s="13">
        <v>85090</v>
      </c>
      <c r="P70" s="13">
        <v>4853</v>
      </c>
      <c r="Q70" s="13">
        <v>27214</v>
      </c>
      <c r="R70" s="13">
        <v>62729</v>
      </c>
      <c r="S70" s="13">
        <v>45339</v>
      </c>
      <c r="T70" s="13">
        <v>44604</v>
      </c>
      <c r="U70" s="13">
        <v>24817</v>
      </c>
      <c r="V70" s="13">
        <v>60273</v>
      </c>
      <c r="W70" s="13">
        <v>69886</v>
      </c>
      <c r="X70" s="13">
        <v>72426</v>
      </c>
      <c r="Y70" s="13">
        <v>29440</v>
      </c>
      <c r="Z70" s="13">
        <v>7422</v>
      </c>
      <c r="AA70" s="13">
        <f t="shared" si="10"/>
        <v>13</v>
      </c>
      <c r="AB70" s="13">
        <f t="shared" si="11"/>
        <v>12</v>
      </c>
      <c r="AC70" s="93">
        <v>42159</v>
      </c>
      <c r="AD70" s="82"/>
    </row>
    <row r="71" spans="1:30" s="2" customFormat="1">
      <c r="A71" s="10" t="s">
        <v>18</v>
      </c>
      <c r="B71" s="11" t="s">
        <v>68</v>
      </c>
      <c r="C71" s="12">
        <f t="shared" si="12"/>
        <v>0.79915025106218618</v>
      </c>
      <c r="D71" s="13">
        <v>6207</v>
      </c>
      <c r="E71" s="13">
        <v>7767</v>
      </c>
      <c r="F71" s="12">
        <f t="shared" si="13"/>
        <v>1</v>
      </c>
      <c r="G71" s="13">
        <v>24</v>
      </c>
      <c r="H71" s="13">
        <v>24</v>
      </c>
      <c r="I71" s="12">
        <f t="shared" si="9"/>
        <v>0.96246173674883195</v>
      </c>
      <c r="J71" s="12">
        <f t="shared" si="9"/>
        <v>3.7538263251168033E-2</v>
      </c>
      <c r="K71" s="12">
        <f t="shared" si="9"/>
        <v>0.28177863702271627</v>
      </c>
      <c r="L71" s="12">
        <f t="shared" si="8"/>
        <v>0.71822136297728367</v>
      </c>
      <c r="M71" s="12">
        <f t="shared" si="8"/>
        <v>0.50523602384404709</v>
      </c>
      <c r="N71" s="12">
        <f t="shared" si="8"/>
        <v>0.49476397615595297</v>
      </c>
      <c r="O71" s="13">
        <v>5974</v>
      </c>
      <c r="P71" s="13">
        <v>233</v>
      </c>
      <c r="Q71" s="13">
        <v>1749</v>
      </c>
      <c r="R71" s="13">
        <v>4458</v>
      </c>
      <c r="S71" s="13">
        <v>3136</v>
      </c>
      <c r="T71" s="13">
        <v>3071</v>
      </c>
      <c r="U71" s="13">
        <v>1559</v>
      </c>
      <c r="V71" s="13">
        <v>4415</v>
      </c>
      <c r="W71" s="13">
        <v>4726</v>
      </c>
      <c r="X71" s="13">
        <v>4961</v>
      </c>
      <c r="Y71" s="13">
        <v>1974</v>
      </c>
      <c r="Z71" s="13">
        <v>403</v>
      </c>
      <c r="AA71" s="13">
        <f t="shared" si="10"/>
        <v>13</v>
      </c>
      <c r="AB71" s="13">
        <f t="shared" si="11"/>
        <v>12</v>
      </c>
      <c r="AC71" s="93">
        <v>42152</v>
      </c>
      <c r="AD71" s="82"/>
    </row>
    <row r="72" spans="1:30" s="2" customFormat="1">
      <c r="A72" s="10" t="s">
        <v>18</v>
      </c>
      <c r="B72" s="11" t="s">
        <v>69</v>
      </c>
      <c r="C72" s="12">
        <f t="shared" si="12"/>
        <v>0.80957633350302616</v>
      </c>
      <c r="D72" s="13">
        <v>28625</v>
      </c>
      <c r="E72" s="13">
        <v>35358</v>
      </c>
      <c r="F72" s="12">
        <f t="shared" si="13"/>
        <v>1.0180180180180181</v>
      </c>
      <c r="G72" s="13">
        <v>113</v>
      </c>
      <c r="H72" s="13">
        <v>111</v>
      </c>
      <c r="I72" s="12">
        <f t="shared" si="9"/>
        <v>0.92562445414847161</v>
      </c>
      <c r="J72" s="12">
        <f t="shared" si="9"/>
        <v>7.4375545851528391E-2</v>
      </c>
      <c r="K72" s="12">
        <f t="shared" si="9"/>
        <v>0.29247161572052399</v>
      </c>
      <c r="L72" s="12">
        <f t="shared" si="8"/>
        <v>0.70752838427947595</v>
      </c>
      <c r="M72" s="12">
        <f t="shared" si="8"/>
        <v>0.51482969432314407</v>
      </c>
      <c r="N72" s="12">
        <f t="shared" si="8"/>
        <v>0.48517030567685587</v>
      </c>
      <c r="O72" s="13">
        <v>26496</v>
      </c>
      <c r="P72" s="13">
        <v>2129</v>
      </c>
      <c r="Q72" s="13">
        <v>8372</v>
      </c>
      <c r="R72" s="13">
        <v>20253</v>
      </c>
      <c r="S72" s="13">
        <v>14737</v>
      </c>
      <c r="T72" s="13">
        <v>13888</v>
      </c>
      <c r="U72" s="13">
        <v>7278</v>
      </c>
      <c r="V72" s="13">
        <v>19218</v>
      </c>
      <c r="W72" s="13">
        <v>21589</v>
      </c>
      <c r="X72" s="13">
        <v>22312</v>
      </c>
      <c r="Y72" s="13">
        <v>9257</v>
      </c>
      <c r="Z72" s="13">
        <v>3259</v>
      </c>
      <c r="AA72" s="13">
        <f t="shared" si="10"/>
        <v>13</v>
      </c>
      <c r="AB72" s="13">
        <f t="shared" si="11"/>
        <v>12</v>
      </c>
      <c r="AC72" s="93">
        <v>42152</v>
      </c>
      <c r="AD72" s="82"/>
    </row>
    <row r="73" spans="1:30" s="2" customFormat="1">
      <c r="A73" s="10" t="s">
        <v>1</v>
      </c>
      <c r="B73" s="11" t="s">
        <v>23</v>
      </c>
      <c r="C73" s="12">
        <f t="shared" si="12"/>
        <v>0.84376747324785506</v>
      </c>
      <c r="D73" s="13">
        <v>43762</v>
      </c>
      <c r="E73" s="13">
        <v>51865</v>
      </c>
      <c r="F73" s="12">
        <f t="shared" si="13"/>
        <v>1.0671641791044777</v>
      </c>
      <c r="G73" s="13">
        <v>143</v>
      </c>
      <c r="H73" s="13">
        <v>134</v>
      </c>
      <c r="I73" s="12">
        <f t="shared" si="9"/>
        <v>0.93366390932772725</v>
      </c>
      <c r="J73" s="12">
        <f t="shared" si="9"/>
        <v>6.6336090672272752E-2</v>
      </c>
      <c r="K73" s="12">
        <f t="shared" si="9"/>
        <v>0.28371646634066083</v>
      </c>
      <c r="L73" s="12">
        <f t="shared" si="8"/>
        <v>0.71628353365933917</v>
      </c>
      <c r="M73" s="12">
        <f t="shared" si="8"/>
        <v>0.50639824505278552</v>
      </c>
      <c r="N73" s="12">
        <f t="shared" si="8"/>
        <v>0.49360175494721448</v>
      </c>
      <c r="O73" s="13">
        <v>40859</v>
      </c>
      <c r="P73" s="13">
        <v>2903</v>
      </c>
      <c r="Q73" s="13">
        <v>12416</v>
      </c>
      <c r="R73" s="13">
        <v>31346</v>
      </c>
      <c r="S73" s="13">
        <v>22161</v>
      </c>
      <c r="T73" s="13">
        <v>21601</v>
      </c>
      <c r="U73" s="13">
        <v>10835</v>
      </c>
      <c r="V73" s="13">
        <v>30024</v>
      </c>
      <c r="W73" s="13">
        <v>32819</v>
      </c>
      <c r="X73" s="13">
        <v>35344</v>
      </c>
      <c r="Y73" s="13">
        <v>10964</v>
      </c>
      <c r="Z73" s="13">
        <v>4326</v>
      </c>
      <c r="AA73" s="13">
        <f t="shared" si="10"/>
        <v>10</v>
      </c>
      <c r="AB73" s="13">
        <f t="shared" si="11"/>
        <v>9</v>
      </c>
      <c r="AC73" s="93">
        <v>42152</v>
      </c>
      <c r="AD73" s="82"/>
    </row>
    <row r="74" spans="1:30" s="2" customFormat="1">
      <c r="A74" s="10" t="s">
        <v>1</v>
      </c>
      <c r="B74" s="11" t="s">
        <v>64</v>
      </c>
      <c r="C74" s="12">
        <f t="shared" si="12"/>
        <v>0.76428865800490209</v>
      </c>
      <c r="D74" s="13">
        <v>35236</v>
      </c>
      <c r="E74" s="13">
        <v>46103</v>
      </c>
      <c r="F74" s="12">
        <f t="shared" si="13"/>
        <v>1</v>
      </c>
      <c r="G74" s="13">
        <v>105</v>
      </c>
      <c r="H74" s="13">
        <v>105</v>
      </c>
      <c r="I74" s="12">
        <f t="shared" si="9"/>
        <v>0.90066976955386535</v>
      </c>
      <c r="J74" s="12">
        <f t="shared" si="9"/>
        <v>9.9330230446134635E-2</v>
      </c>
      <c r="K74" s="12">
        <f t="shared" si="9"/>
        <v>0.26101146554660004</v>
      </c>
      <c r="L74" s="12">
        <f t="shared" si="8"/>
        <v>0.73898853445339996</v>
      </c>
      <c r="M74" s="12">
        <f t="shared" si="8"/>
        <v>0.51566579634464749</v>
      </c>
      <c r="N74" s="12">
        <f t="shared" si="8"/>
        <v>0.48433420365535246</v>
      </c>
      <c r="O74" s="13">
        <v>31736</v>
      </c>
      <c r="P74" s="13">
        <v>3500</v>
      </c>
      <c r="Q74" s="13">
        <v>9197</v>
      </c>
      <c r="R74" s="13">
        <v>26039</v>
      </c>
      <c r="S74" s="13">
        <v>18170</v>
      </c>
      <c r="T74" s="13">
        <v>17066</v>
      </c>
      <c r="U74" s="13">
        <v>7175</v>
      </c>
      <c r="V74" s="13">
        <v>24561</v>
      </c>
      <c r="W74" s="13">
        <v>27944</v>
      </c>
      <c r="X74" s="13">
        <v>32522</v>
      </c>
      <c r="Y74" s="13">
        <v>8641</v>
      </c>
      <c r="Z74" s="13">
        <v>3568</v>
      </c>
      <c r="AA74" s="13">
        <f t="shared" si="10"/>
        <v>13</v>
      </c>
      <c r="AB74" s="13">
        <f t="shared" si="11"/>
        <v>12</v>
      </c>
      <c r="AC74" s="93">
        <v>42152</v>
      </c>
      <c r="AD74" s="82"/>
    </row>
    <row r="75" spans="1:30" s="2" customFormat="1">
      <c r="A75" s="10" t="s">
        <v>1</v>
      </c>
      <c r="B75" s="11" t="s">
        <v>65</v>
      </c>
      <c r="C75" s="12">
        <f t="shared" si="12"/>
        <v>0.79209712518611841</v>
      </c>
      <c r="D75" s="13">
        <v>69158</v>
      </c>
      <c r="E75" s="13">
        <v>87310</v>
      </c>
      <c r="F75" s="12">
        <f t="shared" si="13"/>
        <v>1</v>
      </c>
      <c r="G75" s="13">
        <v>156</v>
      </c>
      <c r="H75" s="13">
        <v>156</v>
      </c>
      <c r="I75" s="12">
        <f t="shared" si="9"/>
        <v>0.8793631973162902</v>
      </c>
      <c r="J75" s="12">
        <f t="shared" si="9"/>
        <v>0.12063680268370977</v>
      </c>
      <c r="K75" s="12">
        <f t="shared" si="9"/>
        <v>0.30345007085225134</v>
      </c>
      <c r="L75" s="12">
        <f t="shared" si="8"/>
        <v>0.6965499291477486</v>
      </c>
      <c r="M75" s="12">
        <f t="shared" si="8"/>
        <v>0.50293530755660953</v>
      </c>
      <c r="N75" s="12">
        <f t="shared" si="8"/>
        <v>0.49706469244339052</v>
      </c>
      <c r="O75" s="13">
        <v>60815</v>
      </c>
      <c r="P75" s="13">
        <v>8343</v>
      </c>
      <c r="Q75" s="13">
        <v>20986</v>
      </c>
      <c r="R75" s="13">
        <v>48172</v>
      </c>
      <c r="S75" s="13">
        <v>34782</v>
      </c>
      <c r="T75" s="13">
        <v>34376</v>
      </c>
      <c r="U75" s="13">
        <v>16242</v>
      </c>
      <c r="V75" s="13">
        <v>44573</v>
      </c>
      <c r="W75" s="13">
        <v>50655</v>
      </c>
      <c r="X75" s="13">
        <v>53248</v>
      </c>
      <c r="Y75" s="13">
        <v>24708</v>
      </c>
      <c r="Z75" s="13">
        <v>5238</v>
      </c>
      <c r="AA75" s="13">
        <f t="shared" si="10"/>
        <v>19</v>
      </c>
      <c r="AB75" s="13">
        <f t="shared" si="11"/>
        <v>18</v>
      </c>
      <c r="AC75" s="93">
        <v>42152</v>
      </c>
      <c r="AD75" s="82"/>
    </row>
    <row r="76" spans="1:30" s="2" customFormat="1">
      <c r="A76" s="10" t="s">
        <v>1</v>
      </c>
      <c r="B76" s="11" t="s">
        <v>1</v>
      </c>
      <c r="C76" s="12">
        <f t="shared" si="12"/>
        <v>0.79665097755249814</v>
      </c>
      <c r="D76" s="13">
        <v>88014</v>
      </c>
      <c r="E76" s="13">
        <v>110480</v>
      </c>
      <c r="F76" s="12">
        <f t="shared" si="13"/>
        <v>0.93286219081272082</v>
      </c>
      <c r="G76" s="13">
        <v>264</v>
      </c>
      <c r="H76" s="13">
        <v>283</v>
      </c>
      <c r="I76" s="12">
        <f t="shared" si="9"/>
        <v>0.89685731815393011</v>
      </c>
      <c r="J76" s="12">
        <f t="shared" si="9"/>
        <v>0.10314268184606995</v>
      </c>
      <c r="K76" s="12">
        <f t="shared" si="9"/>
        <v>0.27366100847592428</v>
      </c>
      <c r="L76" s="12">
        <f t="shared" si="8"/>
        <v>0.72633899152407566</v>
      </c>
      <c r="M76" s="12">
        <f t="shared" si="8"/>
        <v>0.50627172949757993</v>
      </c>
      <c r="N76" s="12">
        <f t="shared" si="8"/>
        <v>0.49372827050242007</v>
      </c>
      <c r="O76" s="13">
        <v>78936</v>
      </c>
      <c r="P76" s="13">
        <v>9078</v>
      </c>
      <c r="Q76" s="13">
        <v>24086</v>
      </c>
      <c r="R76" s="13">
        <v>63928</v>
      </c>
      <c r="S76" s="13">
        <v>44559</v>
      </c>
      <c r="T76" s="13">
        <v>43455</v>
      </c>
      <c r="U76" s="13">
        <v>19871</v>
      </c>
      <c r="V76" s="13">
        <v>59065</v>
      </c>
      <c r="W76" s="13">
        <v>66780</v>
      </c>
      <c r="X76" s="13">
        <v>79925</v>
      </c>
      <c r="Y76" s="13">
        <v>18718</v>
      </c>
      <c r="Z76" s="13">
        <v>9388</v>
      </c>
      <c r="AA76" s="13">
        <f t="shared" si="10"/>
        <v>13</v>
      </c>
      <c r="AB76" s="13">
        <f t="shared" si="11"/>
        <v>12</v>
      </c>
      <c r="AC76" s="93">
        <v>42152</v>
      </c>
      <c r="AD76" s="82"/>
    </row>
    <row r="77" spans="1:30" s="2" customFormat="1">
      <c r="A77" s="10" t="s">
        <v>1</v>
      </c>
      <c r="B77" s="11" t="s">
        <v>98</v>
      </c>
      <c r="C77" s="12">
        <f t="shared" si="12"/>
        <v>0.64602876141054866</v>
      </c>
      <c r="D77" s="13">
        <v>61500</v>
      </c>
      <c r="E77" s="13">
        <v>95197</v>
      </c>
      <c r="F77" s="12">
        <f t="shared" si="13"/>
        <v>1.0147058823529411</v>
      </c>
      <c r="G77" s="13">
        <v>207</v>
      </c>
      <c r="H77" s="13">
        <v>204</v>
      </c>
      <c r="I77" s="12">
        <f t="shared" si="9"/>
        <v>0.92172357723577236</v>
      </c>
      <c r="J77" s="12">
        <f t="shared" si="9"/>
        <v>7.8276422764227638E-2</v>
      </c>
      <c r="K77" s="12">
        <f t="shared" si="9"/>
        <v>0.27456910569105691</v>
      </c>
      <c r="L77" s="12">
        <f t="shared" si="8"/>
        <v>0.72543089430894314</v>
      </c>
      <c r="M77" s="12">
        <f t="shared" si="8"/>
        <v>0.50559349593495939</v>
      </c>
      <c r="N77" s="12">
        <f t="shared" si="8"/>
        <v>0.49440650406504066</v>
      </c>
      <c r="O77" s="13">
        <v>56686</v>
      </c>
      <c r="P77" s="13">
        <v>4814</v>
      </c>
      <c r="Q77" s="13">
        <v>16886</v>
      </c>
      <c r="R77" s="13">
        <v>44614</v>
      </c>
      <c r="S77" s="13">
        <v>31094</v>
      </c>
      <c r="T77" s="13">
        <v>30406</v>
      </c>
      <c r="U77" s="13">
        <v>15020</v>
      </c>
      <c r="V77" s="13">
        <v>41666</v>
      </c>
      <c r="W77" s="13">
        <v>48717</v>
      </c>
      <c r="X77" s="13">
        <v>64573</v>
      </c>
      <c r="Y77" s="13">
        <v>20425</v>
      </c>
      <c r="Z77" s="13">
        <v>6770</v>
      </c>
      <c r="AA77" s="13">
        <f t="shared" si="10"/>
        <v>19</v>
      </c>
      <c r="AB77" s="13">
        <f t="shared" si="11"/>
        <v>18</v>
      </c>
      <c r="AC77" s="93">
        <v>42152</v>
      </c>
      <c r="AD77" s="82"/>
    </row>
    <row r="78" spans="1:30" s="2" customFormat="1">
      <c r="A78" s="10" t="s">
        <v>1</v>
      </c>
      <c r="B78" s="11" t="s">
        <v>103</v>
      </c>
      <c r="C78" s="12">
        <f t="shared" si="12"/>
        <v>0.87714709556527171</v>
      </c>
      <c r="D78" s="13">
        <v>44938</v>
      </c>
      <c r="E78" s="13">
        <v>51232</v>
      </c>
      <c r="F78" s="12">
        <f t="shared" si="13"/>
        <v>1.0425531914893618</v>
      </c>
      <c r="G78" s="13">
        <v>147</v>
      </c>
      <c r="H78" s="13">
        <v>141</v>
      </c>
      <c r="I78" s="12">
        <f t="shared" si="9"/>
        <v>0.94036227691486052</v>
      </c>
      <c r="J78" s="12">
        <f t="shared" si="9"/>
        <v>5.9637723085139524E-2</v>
      </c>
      <c r="K78" s="12">
        <f t="shared" si="9"/>
        <v>0.29166852107347901</v>
      </c>
      <c r="L78" s="12">
        <f t="shared" si="8"/>
        <v>0.70833147892652093</v>
      </c>
      <c r="M78" s="12">
        <f t="shared" si="8"/>
        <v>0.50193600071209221</v>
      </c>
      <c r="N78" s="12">
        <f t="shared" si="8"/>
        <v>0.49806399928790779</v>
      </c>
      <c r="O78" s="13">
        <v>42258</v>
      </c>
      <c r="P78" s="13">
        <v>2680</v>
      </c>
      <c r="Q78" s="13">
        <v>13107</v>
      </c>
      <c r="R78" s="13">
        <v>31831</v>
      </c>
      <c r="S78" s="13">
        <v>22556</v>
      </c>
      <c r="T78" s="13">
        <v>22382</v>
      </c>
      <c r="U78" s="13">
        <v>11493</v>
      </c>
      <c r="V78" s="13">
        <v>30765</v>
      </c>
      <c r="W78" s="13">
        <v>33038</v>
      </c>
      <c r="X78" s="13">
        <v>35352</v>
      </c>
      <c r="Y78" s="13">
        <v>10391</v>
      </c>
      <c r="Z78" s="13">
        <v>4162</v>
      </c>
      <c r="AA78" s="13">
        <f t="shared" si="10"/>
        <v>10</v>
      </c>
      <c r="AB78" s="13">
        <f t="shared" si="11"/>
        <v>9</v>
      </c>
      <c r="AC78" s="93">
        <v>42152</v>
      </c>
      <c r="AD78" s="82"/>
    </row>
    <row r="79" spans="1:30" s="2" customFormat="1">
      <c r="A79" s="10" t="s">
        <v>1</v>
      </c>
      <c r="B79" s="11" t="s">
        <v>122</v>
      </c>
      <c r="C79" s="12">
        <f t="shared" si="12"/>
        <v>0.78468354873734725</v>
      </c>
      <c r="D79" s="13">
        <v>44807</v>
      </c>
      <c r="E79" s="13">
        <v>57102</v>
      </c>
      <c r="F79" s="12">
        <f t="shared" si="13"/>
        <v>0.99224806201550386</v>
      </c>
      <c r="G79" s="13">
        <v>128</v>
      </c>
      <c r="H79" s="13">
        <v>129</v>
      </c>
      <c r="I79" s="12">
        <f t="shared" si="9"/>
        <v>0.91751288861115454</v>
      </c>
      <c r="J79" s="12">
        <f t="shared" si="9"/>
        <v>8.2487111388845499E-2</v>
      </c>
      <c r="K79" s="12">
        <f t="shared" si="9"/>
        <v>0.28488852188274155</v>
      </c>
      <c r="L79" s="12">
        <f t="shared" si="8"/>
        <v>0.7151114781172585</v>
      </c>
      <c r="M79" s="12">
        <f t="shared" si="8"/>
        <v>0.50717521815787714</v>
      </c>
      <c r="N79" s="12">
        <f t="shared" si="8"/>
        <v>0.49282478184212286</v>
      </c>
      <c r="O79" s="13">
        <v>41111</v>
      </c>
      <c r="P79" s="13">
        <v>3696</v>
      </c>
      <c r="Q79" s="13">
        <v>12765</v>
      </c>
      <c r="R79" s="13">
        <v>32042</v>
      </c>
      <c r="S79" s="13">
        <v>22725</v>
      </c>
      <c r="T79" s="13">
        <v>22082</v>
      </c>
      <c r="U79" s="13">
        <v>10530</v>
      </c>
      <c r="V79" s="13">
        <v>30581</v>
      </c>
      <c r="W79" s="13">
        <v>34748</v>
      </c>
      <c r="X79" s="13">
        <v>38161</v>
      </c>
      <c r="Y79" s="13">
        <v>12823</v>
      </c>
      <c r="Z79" s="13">
        <v>5670</v>
      </c>
      <c r="AA79" s="13">
        <f t="shared" si="10"/>
        <v>10</v>
      </c>
      <c r="AB79" s="13">
        <f t="shared" si="11"/>
        <v>9</v>
      </c>
      <c r="AC79" s="93">
        <v>42152</v>
      </c>
      <c r="AD79" s="82"/>
    </row>
    <row r="80" spans="1:30" s="2" customFormat="1">
      <c r="A80" s="10" t="s">
        <v>11</v>
      </c>
      <c r="B80" s="11" t="s">
        <v>37</v>
      </c>
      <c r="C80" s="12">
        <f t="shared" si="12"/>
        <v>0.78630129100041735</v>
      </c>
      <c r="D80" s="13">
        <v>54633</v>
      </c>
      <c r="E80" s="13">
        <v>69481</v>
      </c>
      <c r="F80" s="12">
        <f t="shared" si="13"/>
        <v>1.0427807486631016</v>
      </c>
      <c r="G80" s="13">
        <v>195</v>
      </c>
      <c r="H80" s="13">
        <v>187</v>
      </c>
      <c r="I80" s="12">
        <f t="shared" si="9"/>
        <v>0.92511851811176393</v>
      </c>
      <c r="J80" s="12">
        <f t="shared" si="9"/>
        <v>7.4881481888236054E-2</v>
      </c>
      <c r="K80" s="12">
        <f t="shared" si="9"/>
        <v>0.32452913074515405</v>
      </c>
      <c r="L80" s="12">
        <f t="shared" si="8"/>
        <v>0.67547086925484601</v>
      </c>
      <c r="M80" s="12">
        <f t="shared" si="8"/>
        <v>0.50050335877583141</v>
      </c>
      <c r="N80" s="12">
        <f t="shared" si="8"/>
        <v>0.49949664122416854</v>
      </c>
      <c r="O80" s="13">
        <v>50542</v>
      </c>
      <c r="P80" s="13">
        <v>4091</v>
      </c>
      <c r="Q80" s="13">
        <v>17730</v>
      </c>
      <c r="R80" s="13">
        <v>36903</v>
      </c>
      <c r="S80" s="13">
        <v>27344</v>
      </c>
      <c r="T80" s="13">
        <v>27289</v>
      </c>
      <c r="U80" s="13">
        <v>15949</v>
      </c>
      <c r="V80" s="13">
        <v>34593</v>
      </c>
      <c r="W80" s="13">
        <v>37311</v>
      </c>
      <c r="X80" s="13">
        <v>44532</v>
      </c>
      <c r="Y80" s="13">
        <v>17505</v>
      </c>
      <c r="Z80" s="13">
        <v>3525</v>
      </c>
      <c r="AA80" s="13">
        <f t="shared" si="10"/>
        <v>10</v>
      </c>
      <c r="AB80" s="13">
        <f t="shared" si="11"/>
        <v>9</v>
      </c>
      <c r="AC80" s="93">
        <v>42152</v>
      </c>
      <c r="AD80" s="82"/>
    </row>
    <row r="81" spans="1:30" s="2" customFormat="1">
      <c r="A81" s="10" t="s">
        <v>11</v>
      </c>
      <c r="B81" s="11" t="s">
        <v>56</v>
      </c>
      <c r="C81" s="12">
        <f t="shared" si="12"/>
        <v>0.6391888103776594</v>
      </c>
      <c r="D81" s="13">
        <v>66126</v>
      </c>
      <c r="E81" s="13">
        <v>103453</v>
      </c>
      <c r="F81" s="12">
        <f t="shared" si="13"/>
        <v>0.76628352490421459</v>
      </c>
      <c r="G81" s="13">
        <v>200</v>
      </c>
      <c r="H81" s="13">
        <v>261</v>
      </c>
      <c r="I81" s="12">
        <f t="shared" si="9"/>
        <v>0.93377793908598739</v>
      </c>
      <c r="J81" s="12">
        <f t="shared" si="9"/>
        <v>6.6222060914012643E-2</v>
      </c>
      <c r="K81" s="12">
        <f t="shared" si="9"/>
        <v>0.27152708465656472</v>
      </c>
      <c r="L81" s="12">
        <f t="shared" si="8"/>
        <v>0.72847291534343528</v>
      </c>
      <c r="M81" s="12">
        <f t="shared" si="8"/>
        <v>0.50762181290264041</v>
      </c>
      <c r="N81" s="12">
        <f t="shared" si="8"/>
        <v>0.49237818709735959</v>
      </c>
      <c r="O81" s="13">
        <v>61747</v>
      </c>
      <c r="P81" s="13">
        <v>4379</v>
      </c>
      <c r="Q81" s="13">
        <v>17955</v>
      </c>
      <c r="R81" s="13">
        <v>48171</v>
      </c>
      <c r="S81" s="13">
        <v>33567</v>
      </c>
      <c r="T81" s="13">
        <v>32559</v>
      </c>
      <c r="U81" s="13">
        <v>16196</v>
      </c>
      <c r="V81" s="13">
        <v>45551</v>
      </c>
      <c r="W81" s="13">
        <v>47263</v>
      </c>
      <c r="X81" s="13">
        <v>71260</v>
      </c>
      <c r="Y81" s="13">
        <v>21109</v>
      </c>
      <c r="Z81" s="13">
        <v>6062</v>
      </c>
      <c r="AA81" s="13">
        <f t="shared" si="10"/>
        <v>10</v>
      </c>
      <c r="AB81" s="13">
        <f t="shared" si="11"/>
        <v>9</v>
      </c>
      <c r="AC81" s="93">
        <v>42152</v>
      </c>
      <c r="AD81" s="82"/>
    </row>
    <row r="82" spans="1:30" s="2" customFormat="1">
      <c r="A82" s="10" t="s">
        <v>11</v>
      </c>
      <c r="B82" s="11" t="s">
        <v>70</v>
      </c>
      <c r="C82" s="12">
        <f t="shared" si="12"/>
        <v>0.78187170860152133</v>
      </c>
      <c r="D82" s="13">
        <v>42759</v>
      </c>
      <c r="E82" s="13">
        <v>54688</v>
      </c>
      <c r="F82" s="12">
        <f t="shared" si="13"/>
        <v>0.98518518518518516</v>
      </c>
      <c r="G82" s="13">
        <v>133</v>
      </c>
      <c r="H82" s="13">
        <v>135</v>
      </c>
      <c r="I82" s="12">
        <f t="shared" si="9"/>
        <v>0.91938539254893703</v>
      </c>
      <c r="J82" s="12">
        <f t="shared" si="9"/>
        <v>8.0614607451062928E-2</v>
      </c>
      <c r="K82" s="12">
        <f t="shared" si="9"/>
        <v>0.30356182324189057</v>
      </c>
      <c r="L82" s="12">
        <f t="shared" si="8"/>
        <v>0.69643817675810937</v>
      </c>
      <c r="M82" s="12">
        <f t="shared" si="8"/>
        <v>0.50653663556210393</v>
      </c>
      <c r="N82" s="12">
        <f t="shared" si="8"/>
        <v>0.49346336443789612</v>
      </c>
      <c r="O82" s="13">
        <v>39312</v>
      </c>
      <c r="P82" s="13">
        <v>3447</v>
      </c>
      <c r="Q82" s="13">
        <v>12980</v>
      </c>
      <c r="R82" s="13">
        <v>29779</v>
      </c>
      <c r="S82" s="13">
        <v>21659</v>
      </c>
      <c r="T82" s="13">
        <v>21100</v>
      </c>
      <c r="U82" s="13">
        <v>11476</v>
      </c>
      <c r="V82" s="13">
        <v>27836</v>
      </c>
      <c r="W82" s="13">
        <v>29195</v>
      </c>
      <c r="X82" s="13">
        <v>35188</v>
      </c>
      <c r="Y82" s="13">
        <v>13641</v>
      </c>
      <c r="Z82" s="13">
        <v>3650</v>
      </c>
      <c r="AA82" s="13">
        <f t="shared" si="10"/>
        <v>10</v>
      </c>
      <c r="AB82" s="13">
        <f t="shared" si="11"/>
        <v>9</v>
      </c>
      <c r="AC82" s="93">
        <v>42152</v>
      </c>
      <c r="AD82" s="82"/>
    </row>
    <row r="83" spans="1:30" s="2" customFormat="1">
      <c r="A83" s="10" t="s">
        <v>11</v>
      </c>
      <c r="B83" s="11" t="s">
        <v>87</v>
      </c>
      <c r="C83" s="12">
        <f t="shared" si="12"/>
        <v>0.79428587217816582</v>
      </c>
      <c r="D83" s="13">
        <v>28746</v>
      </c>
      <c r="E83" s="13">
        <v>36191</v>
      </c>
      <c r="F83" s="12">
        <f t="shared" si="13"/>
        <v>0.93258426966292129</v>
      </c>
      <c r="G83" s="13">
        <v>83</v>
      </c>
      <c r="H83" s="13">
        <v>89</v>
      </c>
      <c r="I83" s="12">
        <f t="shared" si="9"/>
        <v>0.97227440339525495</v>
      </c>
      <c r="J83" s="12">
        <f t="shared" si="9"/>
        <v>2.7725596604745009E-2</v>
      </c>
      <c r="K83" s="12">
        <f t="shared" si="9"/>
        <v>0.22121338621025535</v>
      </c>
      <c r="L83" s="12">
        <f t="shared" si="8"/>
        <v>0.77878661378974467</v>
      </c>
      <c r="M83" s="12">
        <f t="shared" si="8"/>
        <v>0.49568635636262437</v>
      </c>
      <c r="N83" s="12">
        <f t="shared" si="8"/>
        <v>0.50431364363737563</v>
      </c>
      <c r="O83" s="13">
        <v>27949</v>
      </c>
      <c r="P83" s="13">
        <v>797</v>
      </c>
      <c r="Q83" s="13">
        <v>6359</v>
      </c>
      <c r="R83" s="13">
        <v>22387</v>
      </c>
      <c r="S83" s="13">
        <v>14249</v>
      </c>
      <c r="T83" s="13">
        <v>14497</v>
      </c>
      <c r="U83" s="13">
        <v>5929</v>
      </c>
      <c r="V83" s="13">
        <v>22020</v>
      </c>
      <c r="W83" s="13">
        <v>24234</v>
      </c>
      <c r="X83" s="13">
        <v>25945</v>
      </c>
      <c r="Y83" s="13">
        <v>6368</v>
      </c>
      <c r="Z83" s="13">
        <v>673</v>
      </c>
      <c r="AA83" s="13">
        <f t="shared" si="10"/>
        <v>10</v>
      </c>
      <c r="AB83" s="13">
        <f t="shared" si="11"/>
        <v>9</v>
      </c>
      <c r="AC83" s="93">
        <v>42152</v>
      </c>
      <c r="AD83" s="82"/>
    </row>
    <row r="84" spans="1:30" s="2" customFormat="1">
      <c r="A84" s="10" t="s">
        <v>20</v>
      </c>
      <c r="B84" s="11" t="s">
        <v>90</v>
      </c>
      <c r="C84" s="12">
        <f t="shared" si="12"/>
        <v>0.95498236775818635</v>
      </c>
      <c r="D84" s="13">
        <v>47391</v>
      </c>
      <c r="E84" s="13">
        <v>49625</v>
      </c>
      <c r="F84" s="12">
        <f t="shared" si="13"/>
        <v>1</v>
      </c>
      <c r="G84" s="13">
        <v>120</v>
      </c>
      <c r="H84" s="13">
        <v>120</v>
      </c>
      <c r="I84" s="12">
        <f t="shared" si="9"/>
        <v>0.90846363233525351</v>
      </c>
      <c r="J84" s="12">
        <f t="shared" si="9"/>
        <v>9.1536367664746474E-2</v>
      </c>
      <c r="K84" s="12">
        <f t="shared" si="9"/>
        <v>0.32664429955054758</v>
      </c>
      <c r="L84" s="12">
        <f t="shared" si="8"/>
        <v>0.67335570044945248</v>
      </c>
      <c r="M84" s="12">
        <f t="shared" si="8"/>
        <v>0.51083539068599526</v>
      </c>
      <c r="N84" s="12">
        <f t="shared" si="8"/>
        <v>0.48916460931400479</v>
      </c>
      <c r="O84" s="13">
        <v>43053</v>
      </c>
      <c r="P84" s="13">
        <v>4338</v>
      </c>
      <c r="Q84" s="13">
        <v>15480</v>
      </c>
      <c r="R84" s="13">
        <v>31911</v>
      </c>
      <c r="S84" s="13">
        <v>24209</v>
      </c>
      <c r="T84" s="13">
        <v>23182</v>
      </c>
      <c r="U84" s="13">
        <v>12392</v>
      </c>
      <c r="V84" s="13">
        <v>30661</v>
      </c>
      <c r="W84" s="13">
        <v>31405</v>
      </c>
      <c r="X84" s="13">
        <v>32703</v>
      </c>
      <c r="Y84" s="13">
        <v>11605</v>
      </c>
      <c r="Z84" s="13">
        <v>5332</v>
      </c>
      <c r="AA84" s="13">
        <f t="shared" si="10"/>
        <v>10</v>
      </c>
      <c r="AB84" s="13">
        <f t="shared" si="11"/>
        <v>9</v>
      </c>
      <c r="AC84" s="93">
        <v>41906</v>
      </c>
      <c r="AD84" s="82"/>
    </row>
    <row r="85" spans="1:30" s="2" customFormat="1">
      <c r="A85" s="10" t="s">
        <v>20</v>
      </c>
      <c r="B85" s="11" t="s">
        <v>91</v>
      </c>
      <c r="C85" s="12">
        <f t="shared" si="12"/>
        <v>0.92475850816523963</v>
      </c>
      <c r="D85" s="13">
        <v>64046</v>
      </c>
      <c r="E85" s="13">
        <v>69257</v>
      </c>
      <c r="F85" s="12">
        <f t="shared" si="13"/>
        <v>1.0372340425531914</v>
      </c>
      <c r="G85" s="13">
        <v>195</v>
      </c>
      <c r="H85" s="13">
        <v>188</v>
      </c>
      <c r="I85" s="12">
        <f t="shared" si="9"/>
        <v>0.92624051463010959</v>
      </c>
      <c r="J85" s="12">
        <f t="shared" si="9"/>
        <v>7.3759485369890396E-2</v>
      </c>
      <c r="K85" s="12">
        <f t="shared" si="9"/>
        <v>0.26103113387252913</v>
      </c>
      <c r="L85" s="12">
        <f t="shared" si="8"/>
        <v>0.73896886612747092</v>
      </c>
      <c r="M85" s="12">
        <f t="shared" si="8"/>
        <v>0.50827530212659655</v>
      </c>
      <c r="N85" s="12">
        <f t="shared" si="8"/>
        <v>0.4917246978734035</v>
      </c>
      <c r="O85" s="13">
        <v>59322</v>
      </c>
      <c r="P85" s="13">
        <v>4724</v>
      </c>
      <c r="Q85" s="13">
        <v>16718</v>
      </c>
      <c r="R85" s="13">
        <v>47328</v>
      </c>
      <c r="S85" s="13">
        <v>32553</v>
      </c>
      <c r="T85" s="13">
        <v>31493</v>
      </c>
      <c r="U85" s="13">
        <v>13121</v>
      </c>
      <c r="V85" s="13">
        <v>46201</v>
      </c>
      <c r="W85" s="13">
        <v>48077</v>
      </c>
      <c r="X85" s="13">
        <v>49090</v>
      </c>
      <c r="Y85" s="13">
        <v>12747</v>
      </c>
      <c r="Z85" s="13">
        <v>9282</v>
      </c>
      <c r="AA85" s="13">
        <f t="shared" si="10"/>
        <v>13</v>
      </c>
      <c r="AB85" s="13">
        <f t="shared" si="11"/>
        <v>12</v>
      </c>
      <c r="AC85" s="93">
        <v>41906</v>
      </c>
      <c r="AD85" s="82"/>
    </row>
    <row r="86" spans="1:30" s="2" customFormat="1">
      <c r="A86" s="10" t="s">
        <v>20</v>
      </c>
      <c r="B86" s="11" t="s">
        <v>113</v>
      </c>
      <c r="C86" s="12">
        <f t="shared" si="12"/>
        <v>0.90884768833607132</v>
      </c>
      <c r="D86" s="13">
        <v>38726</v>
      </c>
      <c r="E86" s="13">
        <v>42610</v>
      </c>
      <c r="F86" s="12">
        <f t="shared" si="13"/>
        <v>0.98449612403100772</v>
      </c>
      <c r="G86" s="13">
        <v>127</v>
      </c>
      <c r="H86" s="13">
        <v>129</v>
      </c>
      <c r="I86" s="12">
        <f t="shared" si="9"/>
        <v>0.8955740329494396</v>
      </c>
      <c r="J86" s="12">
        <f t="shared" si="9"/>
        <v>0.10442596705056034</v>
      </c>
      <c r="K86" s="12">
        <f t="shared" si="9"/>
        <v>0.29256830036667869</v>
      </c>
      <c r="L86" s="12">
        <f t="shared" si="8"/>
        <v>0.70743169963332131</v>
      </c>
      <c r="M86" s="12">
        <f t="shared" si="8"/>
        <v>0.51502866291380467</v>
      </c>
      <c r="N86" s="12">
        <f t="shared" si="8"/>
        <v>0.48497133708619533</v>
      </c>
      <c r="O86" s="13">
        <v>34682</v>
      </c>
      <c r="P86" s="13">
        <v>4044</v>
      </c>
      <c r="Q86" s="13">
        <v>11330</v>
      </c>
      <c r="R86" s="13">
        <v>27396</v>
      </c>
      <c r="S86" s="13">
        <v>19945</v>
      </c>
      <c r="T86" s="13">
        <v>18781</v>
      </c>
      <c r="U86" s="13">
        <v>8265</v>
      </c>
      <c r="V86" s="13">
        <v>26417</v>
      </c>
      <c r="W86" s="13">
        <v>27656</v>
      </c>
      <c r="X86" s="13">
        <v>29585</v>
      </c>
      <c r="Y86" s="13">
        <v>8460</v>
      </c>
      <c r="Z86" s="13">
        <v>4207</v>
      </c>
      <c r="AA86" s="13">
        <f t="shared" si="10"/>
        <v>16</v>
      </c>
      <c r="AB86" s="13">
        <f t="shared" si="11"/>
        <v>15</v>
      </c>
      <c r="AC86" s="93">
        <v>41906</v>
      </c>
      <c r="AD86" s="82"/>
    </row>
    <row r="87" spans="1:30" s="2" customFormat="1">
      <c r="A87" s="10" t="s">
        <v>21</v>
      </c>
      <c r="B87" s="11" t="s">
        <v>114</v>
      </c>
      <c r="C87" s="12">
        <f t="shared" si="12"/>
        <v>0.90282181993336807</v>
      </c>
      <c r="D87" s="13">
        <v>44984</v>
      </c>
      <c r="E87" s="13">
        <v>49826</v>
      </c>
      <c r="F87" s="12">
        <f t="shared" si="13"/>
        <v>1</v>
      </c>
      <c r="G87" s="13">
        <v>96</v>
      </c>
      <c r="H87" s="13">
        <v>96</v>
      </c>
      <c r="I87" s="12">
        <f t="shared" si="9"/>
        <v>0.87909034323314961</v>
      </c>
      <c r="J87" s="12">
        <f t="shared" si="9"/>
        <v>0.12090965676685043</v>
      </c>
      <c r="K87" s="12">
        <f t="shared" si="9"/>
        <v>0.28252267472879244</v>
      </c>
      <c r="L87" s="12">
        <f t="shared" si="8"/>
        <v>0.71747732527120756</v>
      </c>
      <c r="M87" s="12">
        <f t="shared" si="8"/>
        <v>0.52029610528187797</v>
      </c>
      <c r="N87" s="12">
        <f t="shared" si="8"/>
        <v>0.47970389471812203</v>
      </c>
      <c r="O87" s="13">
        <v>39545</v>
      </c>
      <c r="P87" s="13">
        <v>5439</v>
      </c>
      <c r="Q87" s="13">
        <v>12709</v>
      </c>
      <c r="R87" s="13">
        <v>32275</v>
      </c>
      <c r="S87" s="13">
        <v>23405</v>
      </c>
      <c r="T87" s="13">
        <v>21579</v>
      </c>
      <c r="U87" s="13">
        <v>8954</v>
      </c>
      <c r="V87" s="13">
        <v>30591</v>
      </c>
      <c r="W87" s="13">
        <v>32930</v>
      </c>
      <c r="X87" s="13">
        <v>36103</v>
      </c>
      <c r="Y87" s="13">
        <v>8385</v>
      </c>
      <c r="Z87" s="13">
        <v>6798</v>
      </c>
      <c r="AA87" s="13">
        <f t="shared" si="10"/>
        <v>10</v>
      </c>
      <c r="AB87" s="13">
        <f t="shared" si="11"/>
        <v>9</v>
      </c>
      <c r="AC87" s="93">
        <v>41906</v>
      </c>
      <c r="AD87" s="82"/>
    </row>
    <row r="88" spans="1:30" s="2" customFormat="1">
      <c r="A88" s="10" t="s">
        <v>21</v>
      </c>
      <c r="B88" s="11" t="s">
        <v>115</v>
      </c>
      <c r="C88" s="12">
        <f t="shared" si="12"/>
        <v>0.87925696594427249</v>
      </c>
      <c r="D88" s="13">
        <v>69580</v>
      </c>
      <c r="E88" s="13">
        <v>79135</v>
      </c>
      <c r="F88" s="12">
        <f t="shared" si="13"/>
        <v>1.0298507462686568</v>
      </c>
      <c r="G88" s="13">
        <v>207</v>
      </c>
      <c r="H88" s="13">
        <v>201</v>
      </c>
      <c r="I88" s="12">
        <f t="shared" si="9"/>
        <v>0.9218453578614545</v>
      </c>
      <c r="J88" s="12">
        <f t="shared" si="9"/>
        <v>7.815464213854556E-2</v>
      </c>
      <c r="K88" s="12">
        <f t="shared" si="9"/>
        <v>0.29051451566542108</v>
      </c>
      <c r="L88" s="12">
        <f t="shared" si="8"/>
        <v>0.70948548433457892</v>
      </c>
      <c r="M88" s="12">
        <f t="shared" si="8"/>
        <v>0.5145731532049439</v>
      </c>
      <c r="N88" s="12">
        <f t="shared" si="8"/>
        <v>0.48542684679505604</v>
      </c>
      <c r="O88" s="13">
        <v>64142</v>
      </c>
      <c r="P88" s="13">
        <v>5438</v>
      </c>
      <c r="Q88" s="13">
        <v>20214</v>
      </c>
      <c r="R88" s="13">
        <v>49366</v>
      </c>
      <c r="S88" s="13">
        <v>35804</v>
      </c>
      <c r="T88" s="13">
        <v>33776</v>
      </c>
      <c r="U88" s="13">
        <v>16653</v>
      </c>
      <c r="V88" s="13">
        <v>47489</v>
      </c>
      <c r="W88" s="13">
        <v>52327</v>
      </c>
      <c r="X88" s="13">
        <v>51136</v>
      </c>
      <c r="Y88" s="13">
        <v>19520</v>
      </c>
      <c r="Z88" s="13">
        <v>6810</v>
      </c>
      <c r="AA88" s="13">
        <f t="shared" si="10"/>
        <v>16</v>
      </c>
      <c r="AB88" s="13">
        <f t="shared" si="11"/>
        <v>15</v>
      </c>
      <c r="AC88" s="93">
        <v>41906</v>
      </c>
      <c r="AD88" s="82"/>
    </row>
    <row r="89" spans="1:30" s="2" customFormat="1">
      <c r="A89" s="10" t="s">
        <v>6</v>
      </c>
      <c r="B89" s="11" t="s">
        <v>26</v>
      </c>
      <c r="C89" s="12">
        <f t="shared" si="12"/>
        <v>0.89593182183630804</v>
      </c>
      <c r="D89" s="13">
        <v>27859</v>
      </c>
      <c r="E89" s="13">
        <v>31095</v>
      </c>
      <c r="F89" s="12">
        <f t="shared" si="13"/>
        <v>0.96969696969696972</v>
      </c>
      <c r="G89" s="13">
        <v>96</v>
      </c>
      <c r="H89" s="13">
        <v>99</v>
      </c>
      <c r="I89" s="12">
        <f t="shared" si="9"/>
        <v>0.87634157722818484</v>
      </c>
      <c r="J89" s="12">
        <f t="shared" si="9"/>
        <v>0.12365842277181521</v>
      </c>
      <c r="K89" s="12">
        <f t="shared" si="9"/>
        <v>0.27714562618902328</v>
      </c>
      <c r="L89" s="12">
        <f t="shared" si="8"/>
        <v>0.72285437381097672</v>
      </c>
      <c r="M89" s="12">
        <f t="shared" si="8"/>
        <v>0.51814494418320833</v>
      </c>
      <c r="N89" s="12">
        <f t="shared" si="8"/>
        <v>0.48185505581679172</v>
      </c>
      <c r="O89" s="13">
        <v>24414</v>
      </c>
      <c r="P89" s="13">
        <v>3445</v>
      </c>
      <c r="Q89" s="13">
        <v>7721</v>
      </c>
      <c r="R89" s="13">
        <v>20138</v>
      </c>
      <c r="S89" s="13">
        <v>14435</v>
      </c>
      <c r="T89" s="13">
        <v>13424</v>
      </c>
      <c r="U89" s="13">
        <v>6115</v>
      </c>
      <c r="V89" s="13">
        <v>18299</v>
      </c>
      <c r="W89" s="13">
        <v>19581</v>
      </c>
      <c r="X89" s="13">
        <v>21789</v>
      </c>
      <c r="Y89" s="13">
        <v>5975</v>
      </c>
      <c r="Z89" s="13">
        <v>3245</v>
      </c>
      <c r="AA89" s="13">
        <f t="shared" si="10"/>
        <v>13</v>
      </c>
      <c r="AB89" s="13">
        <f t="shared" si="11"/>
        <v>12</v>
      </c>
      <c r="AC89" s="93">
        <v>41906</v>
      </c>
      <c r="AD89" s="82"/>
    </row>
    <row r="90" spans="1:30" s="2" customFormat="1">
      <c r="A90" s="10" t="s">
        <v>6</v>
      </c>
      <c r="B90" s="11" t="s">
        <v>76</v>
      </c>
      <c r="C90" s="12">
        <f t="shared" si="12"/>
        <v>0.81593742361280863</v>
      </c>
      <c r="D90" s="13">
        <v>33380</v>
      </c>
      <c r="E90" s="13">
        <v>40910</v>
      </c>
      <c r="F90" s="12">
        <f t="shared" si="13"/>
        <v>1.0085470085470085</v>
      </c>
      <c r="G90" s="13">
        <v>118</v>
      </c>
      <c r="H90" s="13">
        <v>117</v>
      </c>
      <c r="I90" s="12">
        <f t="shared" si="9"/>
        <v>0.91150389454763336</v>
      </c>
      <c r="J90" s="12">
        <f t="shared" si="9"/>
        <v>8.8496105452366691E-2</v>
      </c>
      <c r="K90" s="12">
        <f t="shared" si="9"/>
        <v>0.29281006590772918</v>
      </c>
      <c r="L90" s="12">
        <f t="shared" si="8"/>
        <v>0.70718993409227082</v>
      </c>
      <c r="M90" s="12">
        <f t="shared" si="8"/>
        <v>0.50584182144997003</v>
      </c>
      <c r="N90" s="12">
        <f t="shared" si="8"/>
        <v>0.49415817855002997</v>
      </c>
      <c r="O90" s="13">
        <v>30426</v>
      </c>
      <c r="P90" s="13">
        <v>2954</v>
      </c>
      <c r="Q90" s="13">
        <v>9774</v>
      </c>
      <c r="R90" s="13">
        <v>23606</v>
      </c>
      <c r="S90" s="13">
        <v>16885</v>
      </c>
      <c r="T90" s="13">
        <v>16495</v>
      </c>
      <c r="U90" s="13">
        <v>7926</v>
      </c>
      <c r="V90" s="13">
        <v>22500</v>
      </c>
      <c r="W90" s="13">
        <v>23717</v>
      </c>
      <c r="X90" s="13">
        <v>27819</v>
      </c>
      <c r="Y90" s="13">
        <v>8707</v>
      </c>
      <c r="Z90" s="13">
        <v>2877</v>
      </c>
      <c r="AA90" s="13">
        <f t="shared" si="10"/>
        <v>13</v>
      </c>
      <c r="AB90" s="13">
        <f t="shared" si="11"/>
        <v>12</v>
      </c>
      <c r="AC90" s="93">
        <v>41906</v>
      </c>
      <c r="AD90" s="82"/>
    </row>
    <row r="91" spans="1:30" s="2" customFormat="1">
      <c r="A91" s="10" t="s">
        <v>6</v>
      </c>
      <c r="B91" s="11" t="s">
        <v>78</v>
      </c>
      <c r="C91" s="12">
        <f t="shared" si="12"/>
        <v>0.84285502300044512</v>
      </c>
      <c r="D91" s="13">
        <v>39760</v>
      </c>
      <c r="E91" s="13">
        <v>47173</v>
      </c>
      <c r="F91" s="12">
        <f t="shared" si="13"/>
        <v>0.94776119402985071</v>
      </c>
      <c r="G91" s="13">
        <v>127</v>
      </c>
      <c r="H91" s="13">
        <v>134</v>
      </c>
      <c r="I91" s="12">
        <f t="shared" si="9"/>
        <v>0.88921026156941652</v>
      </c>
      <c r="J91" s="12">
        <f t="shared" si="9"/>
        <v>0.1107897384305835</v>
      </c>
      <c r="K91" s="12">
        <f t="shared" si="9"/>
        <v>0.3164235412474849</v>
      </c>
      <c r="L91" s="12">
        <f t="shared" si="8"/>
        <v>0.68357645875251505</v>
      </c>
      <c r="M91" s="12">
        <f t="shared" si="8"/>
        <v>0.50643863179074444</v>
      </c>
      <c r="N91" s="12">
        <f t="shared" si="8"/>
        <v>0.49356136820925556</v>
      </c>
      <c r="O91" s="13">
        <v>35355</v>
      </c>
      <c r="P91" s="13">
        <v>4405</v>
      </c>
      <c r="Q91" s="13">
        <v>12581</v>
      </c>
      <c r="R91" s="13">
        <v>27179</v>
      </c>
      <c r="S91" s="13">
        <v>20136</v>
      </c>
      <c r="T91" s="13">
        <v>19624</v>
      </c>
      <c r="U91" s="13">
        <v>9551</v>
      </c>
      <c r="V91" s="13">
        <v>25804</v>
      </c>
      <c r="W91" s="13">
        <v>26394</v>
      </c>
      <c r="X91" s="13">
        <v>30432</v>
      </c>
      <c r="Y91" s="13">
        <v>11687</v>
      </c>
      <c r="Z91" s="13">
        <v>4851</v>
      </c>
      <c r="AA91" s="13">
        <f t="shared" si="10"/>
        <v>13</v>
      </c>
      <c r="AB91" s="13">
        <f t="shared" si="11"/>
        <v>12</v>
      </c>
      <c r="AC91" s="93">
        <v>41906</v>
      </c>
      <c r="AD91" s="82"/>
    </row>
    <row r="92" spans="1:30" s="2" customFormat="1">
      <c r="A92" s="10" t="s">
        <v>6</v>
      </c>
      <c r="B92" s="11" t="s">
        <v>95</v>
      </c>
      <c r="C92" s="12">
        <f t="shared" si="12"/>
        <v>0.79539534271806345</v>
      </c>
      <c r="D92" s="13">
        <v>60458</v>
      </c>
      <c r="E92" s="13">
        <v>76010</v>
      </c>
      <c r="F92" s="12">
        <f t="shared" si="13"/>
        <v>0.9662921348314607</v>
      </c>
      <c r="G92" s="13">
        <v>172</v>
      </c>
      <c r="H92" s="13">
        <v>178</v>
      </c>
      <c r="I92" s="12">
        <f t="shared" si="9"/>
        <v>0.87447484203910153</v>
      </c>
      <c r="J92" s="12">
        <f t="shared" si="9"/>
        <v>0.12552515796089847</v>
      </c>
      <c r="K92" s="12">
        <f t="shared" si="9"/>
        <v>0.30894174468225877</v>
      </c>
      <c r="L92" s="12">
        <f t="shared" si="8"/>
        <v>0.69105825531774123</v>
      </c>
      <c r="M92" s="12">
        <f t="shared" si="8"/>
        <v>0.49970227265208905</v>
      </c>
      <c r="N92" s="12">
        <f t="shared" si="8"/>
        <v>0.50029772734791089</v>
      </c>
      <c r="O92" s="13">
        <v>52869</v>
      </c>
      <c r="P92" s="13">
        <v>7589</v>
      </c>
      <c r="Q92" s="13">
        <v>18678</v>
      </c>
      <c r="R92" s="13">
        <v>41780</v>
      </c>
      <c r="S92" s="13">
        <v>30211</v>
      </c>
      <c r="T92" s="13">
        <v>30247</v>
      </c>
      <c r="U92" s="13">
        <v>14233</v>
      </c>
      <c r="V92" s="13">
        <v>38636</v>
      </c>
      <c r="W92" s="13">
        <v>40281</v>
      </c>
      <c r="X92" s="13">
        <v>55050</v>
      </c>
      <c r="Y92" s="13">
        <v>12816</v>
      </c>
      <c r="Z92" s="13">
        <v>5721</v>
      </c>
      <c r="AA92" s="13">
        <f t="shared" si="10"/>
        <v>13</v>
      </c>
      <c r="AB92" s="13">
        <f t="shared" si="11"/>
        <v>12</v>
      </c>
      <c r="AC92" s="93">
        <v>41906</v>
      </c>
      <c r="AD92" s="82"/>
    </row>
    <row r="93" spans="1:30" s="2" customFormat="1">
      <c r="A93" s="10" t="s">
        <v>6</v>
      </c>
      <c r="B93" s="11" t="s">
        <v>96</v>
      </c>
      <c r="C93" s="12">
        <f t="shared" si="12"/>
        <v>0.86979092023758342</v>
      </c>
      <c r="D93" s="13">
        <v>54622</v>
      </c>
      <c r="E93" s="13">
        <v>62799</v>
      </c>
      <c r="F93" s="12">
        <f t="shared" si="13"/>
        <v>0.95977011494252873</v>
      </c>
      <c r="G93" s="13">
        <v>167</v>
      </c>
      <c r="H93" s="13">
        <v>174</v>
      </c>
      <c r="I93" s="12">
        <f t="shared" si="9"/>
        <v>0.86631760096664345</v>
      </c>
      <c r="J93" s="12">
        <f t="shared" si="9"/>
        <v>0.13368239903335652</v>
      </c>
      <c r="K93" s="12">
        <f t="shared" si="9"/>
        <v>0.27747061623521657</v>
      </c>
      <c r="L93" s="12">
        <f t="shared" si="8"/>
        <v>0.72252938376478337</v>
      </c>
      <c r="M93" s="12">
        <f t="shared" si="8"/>
        <v>0.50177584123613195</v>
      </c>
      <c r="N93" s="12">
        <f t="shared" si="8"/>
        <v>0.49822415876386805</v>
      </c>
      <c r="O93" s="13">
        <v>47320</v>
      </c>
      <c r="P93" s="13">
        <v>7302</v>
      </c>
      <c r="Q93" s="13">
        <v>15156</v>
      </c>
      <c r="R93" s="13">
        <v>39466</v>
      </c>
      <c r="S93" s="13">
        <v>27408</v>
      </c>
      <c r="T93" s="13">
        <v>27214</v>
      </c>
      <c r="U93" s="13">
        <v>10805</v>
      </c>
      <c r="V93" s="13">
        <v>36515</v>
      </c>
      <c r="W93" s="13">
        <v>38852</v>
      </c>
      <c r="X93" s="13">
        <v>45110</v>
      </c>
      <c r="Y93" s="13">
        <v>10961</v>
      </c>
      <c r="Z93" s="13">
        <v>6550</v>
      </c>
      <c r="AA93" s="13">
        <f t="shared" si="10"/>
        <v>10</v>
      </c>
      <c r="AB93" s="13">
        <f t="shared" si="11"/>
        <v>9</v>
      </c>
      <c r="AC93" s="93">
        <v>41906</v>
      </c>
      <c r="AD93" s="82"/>
    </row>
    <row r="94" spans="1:30" s="2" customFormat="1">
      <c r="A94" s="10" t="s">
        <v>5</v>
      </c>
      <c r="B94" s="11" t="s">
        <v>25</v>
      </c>
      <c r="C94" s="12">
        <f t="shared" si="12"/>
        <v>0.85859894870189435</v>
      </c>
      <c r="D94" s="13">
        <v>58966</v>
      </c>
      <c r="E94" s="13">
        <v>68677</v>
      </c>
      <c r="F94" s="12">
        <f t="shared" si="13"/>
        <v>1.0135135135135136</v>
      </c>
      <c r="G94" s="13">
        <v>150</v>
      </c>
      <c r="H94" s="13">
        <v>148</v>
      </c>
      <c r="I94" s="12">
        <f t="shared" si="9"/>
        <v>0.92049655733812707</v>
      </c>
      <c r="J94" s="12">
        <f t="shared" si="9"/>
        <v>7.9503442661872939E-2</v>
      </c>
      <c r="K94" s="12">
        <f t="shared" si="9"/>
        <v>0.25443475901366891</v>
      </c>
      <c r="L94" s="12">
        <f t="shared" si="8"/>
        <v>0.74556524098633115</v>
      </c>
      <c r="M94" s="12">
        <f t="shared" si="8"/>
        <v>0.50157718006987073</v>
      </c>
      <c r="N94" s="12">
        <f t="shared" si="8"/>
        <v>0.49842281993012921</v>
      </c>
      <c r="O94" s="13">
        <v>54278</v>
      </c>
      <c r="P94" s="13">
        <v>4688</v>
      </c>
      <c r="Q94" s="13">
        <v>15003</v>
      </c>
      <c r="R94" s="13">
        <v>43963</v>
      </c>
      <c r="S94" s="13">
        <v>29576</v>
      </c>
      <c r="T94" s="13">
        <v>29390</v>
      </c>
      <c r="U94" s="13">
        <v>12509</v>
      </c>
      <c r="V94" s="13">
        <v>41769</v>
      </c>
      <c r="W94" s="13">
        <v>44713</v>
      </c>
      <c r="X94" s="13">
        <v>46249</v>
      </c>
      <c r="Y94" s="13">
        <v>15070</v>
      </c>
      <c r="Z94" s="13">
        <v>3849</v>
      </c>
      <c r="AA94" s="13">
        <f t="shared" si="10"/>
        <v>13</v>
      </c>
      <c r="AB94" s="13">
        <f t="shared" si="11"/>
        <v>12</v>
      </c>
      <c r="AC94" s="93">
        <v>42081</v>
      </c>
      <c r="AD94" s="82"/>
    </row>
    <row r="95" spans="1:30" s="2" customFormat="1">
      <c r="A95" s="10" t="s">
        <v>5</v>
      </c>
      <c r="B95" s="11" t="s">
        <v>42</v>
      </c>
      <c r="C95" s="12">
        <f t="shared" si="12"/>
        <v>0.83284241531664216</v>
      </c>
      <c r="D95" s="13">
        <v>57681</v>
      </c>
      <c r="E95" s="13">
        <v>69258</v>
      </c>
      <c r="F95" s="12">
        <f t="shared" si="13"/>
        <v>0.9642857142857143</v>
      </c>
      <c r="G95" s="13">
        <v>135</v>
      </c>
      <c r="H95" s="13">
        <v>140</v>
      </c>
      <c r="I95" s="12">
        <f t="shared" si="9"/>
        <v>0.95305213155111734</v>
      </c>
      <c r="J95" s="12">
        <f t="shared" si="9"/>
        <v>4.694786844888265E-2</v>
      </c>
      <c r="K95" s="12">
        <f t="shared" si="9"/>
        <v>0.2340805464537716</v>
      </c>
      <c r="L95" s="12">
        <f t="shared" si="8"/>
        <v>0.76591945354622837</v>
      </c>
      <c r="M95" s="12">
        <f t="shared" si="8"/>
        <v>0.50781019746536993</v>
      </c>
      <c r="N95" s="12">
        <f t="shared" si="8"/>
        <v>0.49218980253463013</v>
      </c>
      <c r="O95" s="13">
        <v>54973</v>
      </c>
      <c r="P95" s="13">
        <v>2708</v>
      </c>
      <c r="Q95" s="13">
        <v>13502</v>
      </c>
      <c r="R95" s="13">
        <v>44179</v>
      </c>
      <c r="S95" s="13">
        <v>29291</v>
      </c>
      <c r="T95" s="13">
        <v>28390</v>
      </c>
      <c r="U95" s="13">
        <v>11797</v>
      </c>
      <c r="V95" s="13">
        <v>43176</v>
      </c>
      <c r="W95" s="13">
        <v>44259</v>
      </c>
      <c r="X95" s="13">
        <v>47781</v>
      </c>
      <c r="Y95" s="13">
        <v>14057</v>
      </c>
      <c r="Z95" s="13">
        <v>2442</v>
      </c>
      <c r="AA95" s="13">
        <f t="shared" si="10"/>
        <v>10</v>
      </c>
      <c r="AB95" s="13">
        <f t="shared" si="11"/>
        <v>9</v>
      </c>
      <c r="AC95" s="93">
        <v>42081</v>
      </c>
      <c r="AD95" s="82"/>
    </row>
    <row r="96" spans="1:30" s="2" customFormat="1">
      <c r="A96" s="10" t="s">
        <v>5</v>
      </c>
      <c r="B96" s="11" t="s">
        <v>102</v>
      </c>
      <c r="C96" s="12">
        <f t="shared" si="12"/>
        <v>0.75708690367213405</v>
      </c>
      <c r="D96" s="13">
        <v>50450</v>
      </c>
      <c r="E96" s="13">
        <v>66637</v>
      </c>
      <c r="F96" s="12">
        <f t="shared" si="13"/>
        <v>1</v>
      </c>
      <c r="G96" s="13">
        <v>134</v>
      </c>
      <c r="H96" s="13">
        <v>134</v>
      </c>
      <c r="I96" s="12">
        <f t="shared" si="9"/>
        <v>0.91932606541129835</v>
      </c>
      <c r="J96" s="12">
        <f t="shared" si="9"/>
        <v>8.0673934588701687E-2</v>
      </c>
      <c r="K96" s="12">
        <f t="shared" si="9"/>
        <v>0.2425966303270565</v>
      </c>
      <c r="L96" s="12">
        <f t="shared" si="8"/>
        <v>0.75740336967294353</v>
      </c>
      <c r="M96" s="12">
        <f t="shared" si="8"/>
        <v>0.49914767096134788</v>
      </c>
      <c r="N96" s="12">
        <f t="shared" si="8"/>
        <v>0.50085232903865218</v>
      </c>
      <c r="O96" s="13">
        <v>46380</v>
      </c>
      <c r="P96" s="13">
        <v>4070</v>
      </c>
      <c r="Q96" s="13">
        <v>12239</v>
      </c>
      <c r="R96" s="13">
        <v>38211</v>
      </c>
      <c r="S96" s="13">
        <v>25182</v>
      </c>
      <c r="T96" s="13">
        <v>25268</v>
      </c>
      <c r="U96" s="13">
        <v>9549</v>
      </c>
      <c r="V96" s="13">
        <v>36831</v>
      </c>
      <c r="W96" s="13">
        <v>39646</v>
      </c>
      <c r="X96" s="13">
        <v>44331</v>
      </c>
      <c r="Y96" s="13">
        <v>15166</v>
      </c>
      <c r="Z96" s="13">
        <v>4323</v>
      </c>
      <c r="AA96" s="13">
        <f t="shared" si="10"/>
        <v>10</v>
      </c>
      <c r="AB96" s="13">
        <f t="shared" si="11"/>
        <v>9</v>
      </c>
      <c r="AC96" s="93">
        <v>42081</v>
      </c>
      <c r="AD96" s="82"/>
    </row>
    <row r="97" spans="1:30" s="2" customFormat="1">
      <c r="A97" s="10" t="s">
        <v>5</v>
      </c>
      <c r="B97" s="11" t="s">
        <v>5</v>
      </c>
      <c r="C97" s="12">
        <f t="shared" si="12"/>
        <v>0.80846450561824668</v>
      </c>
      <c r="D97" s="13">
        <v>67489</v>
      </c>
      <c r="E97" s="13">
        <v>83478</v>
      </c>
      <c r="F97" s="12">
        <f t="shared" si="13"/>
        <v>0.97241379310344822</v>
      </c>
      <c r="G97" s="13">
        <v>141</v>
      </c>
      <c r="H97" s="13">
        <v>145</v>
      </c>
      <c r="I97" s="12">
        <f t="shared" si="9"/>
        <v>0.94043473751277984</v>
      </c>
      <c r="J97" s="12">
        <f t="shared" si="9"/>
        <v>5.956526248722014E-2</v>
      </c>
      <c r="K97" s="12">
        <f t="shared" si="9"/>
        <v>0.2464401606187675</v>
      </c>
      <c r="L97" s="12">
        <f t="shared" si="8"/>
        <v>0.7535598393812325</v>
      </c>
      <c r="M97" s="12">
        <f t="shared" si="8"/>
        <v>0.49839233060202404</v>
      </c>
      <c r="N97" s="12">
        <f t="shared" si="8"/>
        <v>0.50160766939797596</v>
      </c>
      <c r="O97" s="13">
        <v>63469</v>
      </c>
      <c r="P97" s="13">
        <v>4020</v>
      </c>
      <c r="Q97" s="13">
        <v>16632</v>
      </c>
      <c r="R97" s="13">
        <v>50857</v>
      </c>
      <c r="S97" s="13">
        <v>33636</v>
      </c>
      <c r="T97" s="13">
        <v>33853</v>
      </c>
      <c r="U97" s="13">
        <v>13743</v>
      </c>
      <c r="V97" s="13">
        <v>49726</v>
      </c>
      <c r="W97" s="13">
        <v>52752</v>
      </c>
      <c r="X97" s="13">
        <v>57648</v>
      </c>
      <c r="Y97" s="13">
        <v>16886</v>
      </c>
      <c r="Z97" s="13">
        <v>4040</v>
      </c>
      <c r="AA97" s="13">
        <f t="shared" si="10"/>
        <v>13</v>
      </c>
      <c r="AB97" s="13">
        <f t="shared" si="11"/>
        <v>12</v>
      </c>
      <c r="AC97" s="93">
        <v>42081</v>
      </c>
      <c r="AD97" s="82"/>
    </row>
    <row r="98" spans="1:30" s="2" customFormat="1">
      <c r="A98" s="10" t="s">
        <v>5</v>
      </c>
      <c r="B98" s="11" t="s">
        <v>118</v>
      </c>
      <c r="C98" s="12">
        <f t="shared" si="12"/>
        <v>0.97157437308136985</v>
      </c>
      <c r="D98" s="13">
        <v>48740</v>
      </c>
      <c r="E98" s="13">
        <v>50166</v>
      </c>
      <c r="F98" s="12">
        <f t="shared" si="13"/>
        <v>1.02803738317757</v>
      </c>
      <c r="G98" s="13">
        <v>110</v>
      </c>
      <c r="H98" s="13">
        <v>107</v>
      </c>
      <c r="I98" s="12">
        <f t="shared" si="9"/>
        <v>0.93900287238407876</v>
      </c>
      <c r="J98" s="12">
        <f t="shared" si="9"/>
        <v>6.0997127615921215E-2</v>
      </c>
      <c r="K98" s="12">
        <f t="shared" si="9"/>
        <v>0.23395568321707017</v>
      </c>
      <c r="L98" s="12">
        <f t="shared" si="8"/>
        <v>0.76604431678292983</v>
      </c>
      <c r="M98" s="12">
        <f t="shared" si="8"/>
        <v>0.49782519491177679</v>
      </c>
      <c r="N98" s="12">
        <f t="shared" si="8"/>
        <v>0.50217480508822321</v>
      </c>
      <c r="O98" s="13">
        <v>45767</v>
      </c>
      <c r="P98" s="13">
        <v>2973</v>
      </c>
      <c r="Q98" s="13">
        <v>11403</v>
      </c>
      <c r="R98" s="13">
        <v>37337</v>
      </c>
      <c r="S98" s="13">
        <v>24264</v>
      </c>
      <c r="T98" s="13">
        <v>24476</v>
      </c>
      <c r="U98" s="13">
        <v>9166</v>
      </c>
      <c r="V98" s="13">
        <v>36601</v>
      </c>
      <c r="W98" s="13">
        <v>38628</v>
      </c>
      <c r="X98" s="13">
        <v>34912</v>
      </c>
      <c r="Y98" s="13">
        <v>9879</v>
      </c>
      <c r="Z98" s="13">
        <v>2800</v>
      </c>
      <c r="AA98" s="13">
        <f t="shared" si="10"/>
        <v>10</v>
      </c>
      <c r="AB98" s="13">
        <f t="shared" si="11"/>
        <v>9</v>
      </c>
      <c r="AC98" s="93">
        <v>42081</v>
      </c>
      <c r="AD98" s="82"/>
    </row>
    <row r="99" spans="1:30" s="2" customFormat="1">
      <c r="A99" s="10" t="s">
        <v>5</v>
      </c>
      <c r="B99" s="11" t="s">
        <v>119</v>
      </c>
      <c r="C99" s="12">
        <f t="shared" si="12"/>
        <v>0.88863166597767673</v>
      </c>
      <c r="D99" s="13">
        <v>32244</v>
      </c>
      <c r="E99" s="13">
        <v>36285</v>
      </c>
      <c r="F99" s="12">
        <f t="shared" si="13"/>
        <v>0.9</v>
      </c>
      <c r="G99" s="13">
        <v>81</v>
      </c>
      <c r="H99" s="13">
        <v>90</v>
      </c>
      <c r="I99" s="12">
        <f t="shared" si="9"/>
        <v>0.92860687259645203</v>
      </c>
      <c r="J99" s="12">
        <f t="shared" si="9"/>
        <v>7.1393127403547946E-2</v>
      </c>
      <c r="K99" s="12">
        <f t="shared" si="9"/>
        <v>0.26668527477980397</v>
      </c>
      <c r="L99" s="12">
        <f t="shared" si="8"/>
        <v>0.73331472522019603</v>
      </c>
      <c r="M99" s="12">
        <f t="shared" si="8"/>
        <v>0.49556506636893688</v>
      </c>
      <c r="N99" s="12">
        <f t="shared" si="8"/>
        <v>0.50443493363106318</v>
      </c>
      <c r="O99" s="13">
        <v>29942</v>
      </c>
      <c r="P99" s="13">
        <v>2302</v>
      </c>
      <c r="Q99" s="13">
        <v>8599</v>
      </c>
      <c r="R99" s="13">
        <v>23645</v>
      </c>
      <c r="S99" s="13">
        <v>15979</v>
      </c>
      <c r="T99" s="13">
        <v>16265</v>
      </c>
      <c r="U99" s="13">
        <v>6825</v>
      </c>
      <c r="V99" s="13">
        <v>23117</v>
      </c>
      <c r="W99" s="13">
        <v>24577</v>
      </c>
      <c r="X99" s="13">
        <v>25580</v>
      </c>
      <c r="Y99" s="13">
        <v>6817</v>
      </c>
      <c r="Z99" s="13">
        <v>2637</v>
      </c>
      <c r="AA99" s="13">
        <f t="shared" ref="AA99:AA113" si="14">4 + 3*(INDEX(No._of_divisions_per_sub_county,MATCH($B99,Sub_County,0)))</f>
        <v>10</v>
      </c>
      <c r="AB99" s="13">
        <f t="shared" ref="AB99:AB113" si="15">3 + 3*(INDEX(No._of_divisions_per_sub_county,MATCH($B99,Sub_County,0)))</f>
        <v>9</v>
      </c>
      <c r="AC99" s="93">
        <v>42081</v>
      </c>
      <c r="AD99" s="82"/>
    </row>
    <row r="100" spans="1:30" s="2" customFormat="1">
      <c r="A100" s="10" t="s">
        <v>19</v>
      </c>
      <c r="B100" s="11" t="s">
        <v>88</v>
      </c>
      <c r="C100" s="12">
        <f t="shared" si="12"/>
        <v>0.8872497789211351</v>
      </c>
      <c r="D100" s="13">
        <v>22073</v>
      </c>
      <c r="E100" s="13">
        <v>24878</v>
      </c>
      <c r="F100" s="12">
        <f t="shared" si="13"/>
        <v>1.0294117647058822</v>
      </c>
      <c r="G100" s="13">
        <v>70</v>
      </c>
      <c r="H100" s="13">
        <v>68</v>
      </c>
      <c r="I100" s="12">
        <f t="shared" si="9"/>
        <v>0.96969147827662761</v>
      </c>
      <c r="J100" s="12">
        <f t="shared" si="9"/>
        <v>3.0308521723372447E-2</v>
      </c>
      <c r="K100" s="12">
        <f t="shared" si="9"/>
        <v>0.23771123091559823</v>
      </c>
      <c r="L100" s="12">
        <f t="shared" si="8"/>
        <v>0.7622887690844018</v>
      </c>
      <c r="M100" s="12">
        <f t="shared" si="8"/>
        <v>0.51125809812893586</v>
      </c>
      <c r="N100" s="12">
        <f t="shared" si="8"/>
        <v>0.4887419018710642</v>
      </c>
      <c r="O100" s="13">
        <v>21404</v>
      </c>
      <c r="P100" s="13">
        <v>669</v>
      </c>
      <c r="Q100" s="13">
        <v>5247</v>
      </c>
      <c r="R100" s="13">
        <v>16826</v>
      </c>
      <c r="S100" s="13">
        <v>11285</v>
      </c>
      <c r="T100" s="13">
        <v>10788</v>
      </c>
      <c r="U100" s="13">
        <v>4821</v>
      </c>
      <c r="V100" s="13">
        <v>16583</v>
      </c>
      <c r="W100" s="13">
        <v>17334</v>
      </c>
      <c r="X100" s="13">
        <v>17213</v>
      </c>
      <c r="Y100" s="13">
        <v>5000</v>
      </c>
      <c r="Z100" s="13">
        <v>2025</v>
      </c>
      <c r="AA100" s="13">
        <f t="shared" si="14"/>
        <v>10</v>
      </c>
      <c r="AB100" s="13">
        <f t="shared" si="15"/>
        <v>9</v>
      </c>
      <c r="AC100" s="93">
        <v>42152</v>
      </c>
      <c r="AD100" s="82"/>
    </row>
    <row r="101" spans="1:30" s="2" customFormat="1">
      <c r="A101" s="10" t="s">
        <v>19</v>
      </c>
      <c r="B101" s="11" t="s">
        <v>121</v>
      </c>
      <c r="C101" s="12">
        <f t="shared" si="12"/>
        <v>0.85394041465822634</v>
      </c>
      <c r="D101" s="13">
        <v>14704</v>
      </c>
      <c r="E101" s="13">
        <v>17219</v>
      </c>
      <c r="F101" s="12">
        <f t="shared" si="13"/>
        <v>0.98148148148148151</v>
      </c>
      <c r="G101" s="13">
        <v>53</v>
      </c>
      <c r="H101" s="13">
        <v>54</v>
      </c>
      <c r="I101" s="12">
        <f t="shared" si="9"/>
        <v>0.97225244831338409</v>
      </c>
      <c r="J101" s="12">
        <f t="shared" si="9"/>
        <v>2.7747551686615888E-2</v>
      </c>
      <c r="K101" s="12">
        <f t="shared" si="9"/>
        <v>0.24551142546245919</v>
      </c>
      <c r="L101" s="12">
        <f t="shared" si="8"/>
        <v>0.75448857453754081</v>
      </c>
      <c r="M101" s="12">
        <f t="shared" si="8"/>
        <v>0.50673286180631116</v>
      </c>
      <c r="N101" s="12">
        <f t="shared" si="8"/>
        <v>0.49326713819368878</v>
      </c>
      <c r="O101" s="13">
        <v>14296</v>
      </c>
      <c r="P101" s="13">
        <v>408</v>
      </c>
      <c r="Q101" s="13">
        <v>3610</v>
      </c>
      <c r="R101" s="13">
        <v>11094</v>
      </c>
      <c r="S101" s="13">
        <v>7451</v>
      </c>
      <c r="T101" s="13">
        <v>7253</v>
      </c>
      <c r="U101" s="13">
        <v>3417</v>
      </c>
      <c r="V101" s="13">
        <v>10879</v>
      </c>
      <c r="W101" s="13">
        <v>11670</v>
      </c>
      <c r="X101" s="13">
        <v>11648</v>
      </c>
      <c r="Y101" s="13">
        <v>3726</v>
      </c>
      <c r="Z101" s="13">
        <v>567</v>
      </c>
      <c r="AA101" s="13">
        <f t="shared" si="14"/>
        <v>13</v>
      </c>
      <c r="AB101" s="13">
        <f t="shared" si="15"/>
        <v>12</v>
      </c>
      <c r="AC101" s="93">
        <v>42152</v>
      </c>
      <c r="AD101" s="82"/>
    </row>
    <row r="102" spans="1:30" s="2" customFormat="1">
      <c r="A102" s="10" t="s">
        <v>19</v>
      </c>
      <c r="B102" s="11" t="s">
        <v>110</v>
      </c>
      <c r="C102" s="12">
        <f t="shared" si="12"/>
        <v>0.81606786764457362</v>
      </c>
      <c r="D102" s="13">
        <v>24145</v>
      </c>
      <c r="E102" s="13">
        <v>29587</v>
      </c>
      <c r="F102" s="12">
        <f t="shared" si="13"/>
        <v>0.96551724137931039</v>
      </c>
      <c r="G102" s="13">
        <v>56</v>
      </c>
      <c r="H102" s="13">
        <v>58</v>
      </c>
      <c r="I102" s="12">
        <f t="shared" si="9"/>
        <v>0.97958169393249117</v>
      </c>
      <c r="J102" s="12">
        <f t="shared" si="9"/>
        <v>2.0418306067508801E-2</v>
      </c>
      <c r="K102" s="12">
        <f t="shared" si="9"/>
        <v>0.23731621453717125</v>
      </c>
      <c r="L102" s="12">
        <f t="shared" si="8"/>
        <v>0.76268378546282878</v>
      </c>
      <c r="M102" s="12">
        <f t="shared" si="8"/>
        <v>0.51215572582315183</v>
      </c>
      <c r="N102" s="12">
        <f t="shared" si="8"/>
        <v>0.48784427417684822</v>
      </c>
      <c r="O102" s="13">
        <v>23652</v>
      </c>
      <c r="P102" s="13">
        <v>493</v>
      </c>
      <c r="Q102" s="13">
        <v>5730</v>
      </c>
      <c r="R102" s="13">
        <v>18415</v>
      </c>
      <c r="S102" s="13">
        <v>12366</v>
      </c>
      <c r="T102" s="13">
        <v>11779</v>
      </c>
      <c r="U102" s="13">
        <v>5360</v>
      </c>
      <c r="V102" s="13">
        <v>18292</v>
      </c>
      <c r="W102" s="13">
        <v>19048</v>
      </c>
      <c r="X102" s="13">
        <v>19541</v>
      </c>
      <c r="Y102" s="13">
        <v>6876</v>
      </c>
      <c r="Z102" s="13">
        <v>921</v>
      </c>
      <c r="AA102" s="13">
        <f t="shared" si="14"/>
        <v>7</v>
      </c>
      <c r="AB102" s="13">
        <f t="shared" si="15"/>
        <v>6</v>
      </c>
      <c r="AC102" s="93">
        <v>42152</v>
      </c>
      <c r="AD102" s="82"/>
    </row>
    <row r="103" spans="1:30" s="2" customFormat="1">
      <c r="A103" s="10" t="s">
        <v>19</v>
      </c>
      <c r="B103" s="11" t="s">
        <v>120</v>
      </c>
      <c r="C103" s="12">
        <f t="shared" si="12"/>
        <v>0.87868094806857566</v>
      </c>
      <c r="D103" s="13">
        <v>28138</v>
      </c>
      <c r="E103" s="13">
        <v>32023</v>
      </c>
      <c r="F103" s="12">
        <f t="shared" si="13"/>
        <v>0.98913043478260865</v>
      </c>
      <c r="G103" s="13">
        <v>91</v>
      </c>
      <c r="H103" s="13">
        <v>92</v>
      </c>
      <c r="I103" s="12">
        <f t="shared" si="9"/>
        <v>0.97139100149264335</v>
      </c>
      <c r="J103" s="12">
        <f t="shared" si="9"/>
        <v>2.8608998507356601E-2</v>
      </c>
      <c r="K103" s="12">
        <f t="shared" si="9"/>
        <v>0.27912431587177483</v>
      </c>
      <c r="L103" s="12">
        <f t="shared" si="8"/>
        <v>0.72087568412822522</v>
      </c>
      <c r="M103" s="12">
        <f t="shared" si="8"/>
        <v>0.50440685194399038</v>
      </c>
      <c r="N103" s="12">
        <f t="shared" si="8"/>
        <v>0.49559314805600968</v>
      </c>
      <c r="O103" s="13">
        <v>27333</v>
      </c>
      <c r="P103" s="13">
        <v>805</v>
      </c>
      <c r="Q103" s="13">
        <v>7854</v>
      </c>
      <c r="R103" s="13">
        <v>20284</v>
      </c>
      <c r="S103" s="13">
        <v>14193</v>
      </c>
      <c r="T103" s="13">
        <v>13945</v>
      </c>
      <c r="U103" s="13">
        <v>7238</v>
      </c>
      <c r="V103" s="13">
        <v>20095</v>
      </c>
      <c r="W103" s="13">
        <v>21222</v>
      </c>
      <c r="X103" s="13">
        <v>21076</v>
      </c>
      <c r="Y103" s="13">
        <v>7516</v>
      </c>
      <c r="Z103" s="13">
        <v>2938</v>
      </c>
      <c r="AA103" s="13">
        <f t="shared" si="14"/>
        <v>13</v>
      </c>
      <c r="AB103" s="13">
        <f t="shared" si="15"/>
        <v>12</v>
      </c>
      <c r="AC103" s="93">
        <v>42152</v>
      </c>
      <c r="AD103" s="82"/>
    </row>
    <row r="104" spans="1:30" s="2" customFormat="1">
      <c r="A104" s="10" t="s">
        <v>9</v>
      </c>
      <c r="B104" s="11" t="s">
        <v>109</v>
      </c>
      <c r="C104" s="12">
        <f t="shared" si="12"/>
        <v>0.76724559023066485</v>
      </c>
      <c r="D104" s="13">
        <v>28273</v>
      </c>
      <c r="E104" s="13">
        <v>36850</v>
      </c>
      <c r="F104" s="12">
        <f t="shared" si="13"/>
        <v>1</v>
      </c>
      <c r="G104" s="13">
        <v>75</v>
      </c>
      <c r="H104" s="13">
        <v>75</v>
      </c>
      <c r="I104" s="12">
        <f t="shared" si="9"/>
        <v>0.94436388073426947</v>
      </c>
      <c r="J104" s="12">
        <f t="shared" si="9"/>
        <v>5.5636119265730553E-2</v>
      </c>
      <c r="K104" s="12">
        <f t="shared" si="9"/>
        <v>0.36635659463091996</v>
      </c>
      <c r="L104" s="12">
        <f t="shared" si="8"/>
        <v>0.63364340536908004</v>
      </c>
      <c r="M104" s="12">
        <f t="shared" si="8"/>
        <v>0.51080536200615423</v>
      </c>
      <c r="N104" s="12">
        <f t="shared" si="8"/>
        <v>0.48919463799384572</v>
      </c>
      <c r="O104" s="13">
        <v>26700</v>
      </c>
      <c r="P104" s="13">
        <v>1573</v>
      </c>
      <c r="Q104" s="13">
        <v>10358</v>
      </c>
      <c r="R104" s="13">
        <v>17915</v>
      </c>
      <c r="S104" s="13">
        <v>14442</v>
      </c>
      <c r="T104" s="13">
        <v>13831</v>
      </c>
      <c r="U104" s="13">
        <v>9321</v>
      </c>
      <c r="V104" s="13">
        <v>17379</v>
      </c>
      <c r="W104" s="13">
        <v>20102</v>
      </c>
      <c r="X104" s="13">
        <v>21053</v>
      </c>
      <c r="Y104" s="13">
        <v>11849</v>
      </c>
      <c r="Z104" s="13">
        <v>3202</v>
      </c>
      <c r="AA104" s="13">
        <f t="shared" si="14"/>
        <v>13</v>
      </c>
      <c r="AB104" s="13">
        <f t="shared" si="15"/>
        <v>12</v>
      </c>
      <c r="AC104" s="93">
        <v>42152</v>
      </c>
      <c r="AD104" s="82"/>
    </row>
    <row r="105" spans="1:30" s="2" customFormat="1">
      <c r="A105" s="10" t="s">
        <v>9</v>
      </c>
      <c r="B105" s="11" t="s">
        <v>34</v>
      </c>
      <c r="C105" s="12">
        <f t="shared" si="12"/>
        <v>0.70590556831228468</v>
      </c>
      <c r="D105" s="13">
        <v>19675</v>
      </c>
      <c r="E105" s="13">
        <v>27872</v>
      </c>
      <c r="F105" s="12">
        <f t="shared" si="13"/>
        <v>1.0144927536231885</v>
      </c>
      <c r="G105" s="13">
        <v>70</v>
      </c>
      <c r="H105" s="13">
        <v>69</v>
      </c>
      <c r="I105" s="12">
        <f t="shared" si="9"/>
        <v>0.91369758576874205</v>
      </c>
      <c r="J105" s="12">
        <f t="shared" si="9"/>
        <v>8.6302414231257937E-2</v>
      </c>
      <c r="K105" s="12">
        <f t="shared" si="9"/>
        <v>0.28792884371029226</v>
      </c>
      <c r="L105" s="12">
        <f t="shared" si="8"/>
        <v>0.71207115628970774</v>
      </c>
      <c r="M105" s="12">
        <f t="shared" si="8"/>
        <v>0.54277001270648029</v>
      </c>
      <c r="N105" s="12">
        <f t="shared" si="8"/>
        <v>0.45722998729351971</v>
      </c>
      <c r="O105" s="13">
        <v>17977</v>
      </c>
      <c r="P105" s="13">
        <v>1698</v>
      </c>
      <c r="Q105" s="13">
        <v>5665</v>
      </c>
      <c r="R105" s="13">
        <v>14010</v>
      </c>
      <c r="S105" s="13">
        <v>10679</v>
      </c>
      <c r="T105" s="13">
        <v>8996</v>
      </c>
      <c r="U105" s="13">
        <v>4932</v>
      </c>
      <c r="V105" s="13">
        <v>13045</v>
      </c>
      <c r="W105" s="13">
        <v>15226</v>
      </c>
      <c r="X105" s="13">
        <v>17308</v>
      </c>
      <c r="Y105" s="13">
        <v>7577</v>
      </c>
      <c r="Z105" s="13">
        <v>2590</v>
      </c>
      <c r="AA105" s="13">
        <f t="shared" si="14"/>
        <v>13</v>
      </c>
      <c r="AB105" s="13">
        <f t="shared" si="15"/>
        <v>12</v>
      </c>
      <c r="AC105" s="93">
        <v>42152</v>
      </c>
      <c r="AD105" s="82"/>
    </row>
    <row r="106" spans="1:30" s="2" customFormat="1">
      <c r="A106" s="10" t="s">
        <v>9</v>
      </c>
      <c r="B106" s="11" t="s">
        <v>9</v>
      </c>
      <c r="C106" s="12">
        <f t="shared" si="12"/>
        <v>0.82262414723147703</v>
      </c>
      <c r="D106" s="13">
        <v>20740</v>
      </c>
      <c r="E106" s="13">
        <v>25212</v>
      </c>
      <c r="F106" s="12">
        <f t="shared" si="13"/>
        <v>1.0175438596491229</v>
      </c>
      <c r="G106" s="13">
        <v>58</v>
      </c>
      <c r="H106" s="13">
        <v>57</v>
      </c>
      <c r="I106" s="12">
        <f t="shared" si="9"/>
        <v>0.95424300867888134</v>
      </c>
      <c r="J106" s="12">
        <f t="shared" si="9"/>
        <v>4.5756991321118615E-2</v>
      </c>
      <c r="K106" s="12">
        <f t="shared" si="9"/>
        <v>0.30607521697203471</v>
      </c>
      <c r="L106" s="12">
        <f t="shared" si="8"/>
        <v>0.69392478302796523</v>
      </c>
      <c r="M106" s="12">
        <f t="shared" si="8"/>
        <v>0.4982642237222758</v>
      </c>
      <c r="N106" s="12">
        <f t="shared" si="8"/>
        <v>0.50173577627772425</v>
      </c>
      <c r="O106" s="13">
        <v>19791</v>
      </c>
      <c r="P106" s="13">
        <v>949</v>
      </c>
      <c r="Q106" s="13">
        <v>6348</v>
      </c>
      <c r="R106" s="13">
        <v>14392</v>
      </c>
      <c r="S106" s="13">
        <v>10334</v>
      </c>
      <c r="T106" s="13">
        <v>10406</v>
      </c>
      <c r="U106" s="13">
        <v>5657</v>
      </c>
      <c r="V106" s="13">
        <v>14134</v>
      </c>
      <c r="W106" s="13">
        <v>15975</v>
      </c>
      <c r="X106" s="13">
        <v>16449</v>
      </c>
      <c r="Y106" s="13">
        <v>6061</v>
      </c>
      <c r="Z106" s="13">
        <v>1531</v>
      </c>
      <c r="AA106" s="13">
        <f t="shared" si="14"/>
        <v>10</v>
      </c>
      <c r="AB106" s="13">
        <f t="shared" si="15"/>
        <v>9</v>
      </c>
      <c r="AC106" s="93">
        <v>42152</v>
      </c>
      <c r="AD106" s="82"/>
    </row>
    <row r="107" spans="1:30" s="2" customFormat="1">
      <c r="A107" s="10" t="s">
        <v>17</v>
      </c>
      <c r="B107" s="11" t="s">
        <v>67</v>
      </c>
      <c r="C107" s="12">
        <f t="shared" si="12"/>
        <v>0.89573971330304014</v>
      </c>
      <c r="D107" s="13">
        <v>107040</v>
      </c>
      <c r="E107" s="13">
        <v>119499</v>
      </c>
      <c r="F107" s="12">
        <f t="shared" si="13"/>
        <v>0.97816593886462877</v>
      </c>
      <c r="G107" s="13">
        <v>224</v>
      </c>
      <c r="H107" s="13">
        <v>229</v>
      </c>
      <c r="I107" s="12">
        <f t="shared" si="9"/>
        <v>0.85060724962630796</v>
      </c>
      <c r="J107" s="12">
        <f t="shared" si="9"/>
        <v>0.14939275037369207</v>
      </c>
      <c r="K107" s="12">
        <f t="shared" si="9"/>
        <v>0.2717395366218236</v>
      </c>
      <c r="L107" s="12">
        <f t="shared" si="8"/>
        <v>0.7282604633781764</v>
      </c>
      <c r="M107" s="12">
        <f t="shared" si="8"/>
        <v>0.49927130044843049</v>
      </c>
      <c r="N107" s="12">
        <f t="shared" si="8"/>
        <v>0.50072869955156951</v>
      </c>
      <c r="O107" s="13">
        <v>91049</v>
      </c>
      <c r="P107" s="13">
        <v>15991</v>
      </c>
      <c r="Q107" s="13">
        <v>29087</v>
      </c>
      <c r="R107" s="13">
        <v>77953</v>
      </c>
      <c r="S107" s="13">
        <v>53442</v>
      </c>
      <c r="T107" s="13">
        <v>53598</v>
      </c>
      <c r="U107" s="13">
        <v>17643</v>
      </c>
      <c r="V107" s="13">
        <v>73406</v>
      </c>
      <c r="W107" s="13">
        <v>79742</v>
      </c>
      <c r="X107" s="13">
        <v>88741</v>
      </c>
      <c r="Y107" s="13">
        <v>17954</v>
      </c>
      <c r="Z107" s="13">
        <v>13829</v>
      </c>
      <c r="AA107" s="13">
        <f t="shared" si="14"/>
        <v>10</v>
      </c>
      <c r="AB107" s="13">
        <f t="shared" si="15"/>
        <v>9</v>
      </c>
      <c r="AC107" s="93">
        <v>41907</v>
      </c>
      <c r="AD107" s="82"/>
    </row>
    <row r="108" spans="1:30" s="2" customFormat="1">
      <c r="A108" s="10" t="s">
        <v>17</v>
      </c>
      <c r="B108" s="11" t="s">
        <v>116</v>
      </c>
      <c r="C108" s="12">
        <f t="shared" si="12"/>
        <v>0.81938555459479734</v>
      </c>
      <c r="D108" s="13">
        <v>78652</v>
      </c>
      <c r="E108" s="13">
        <v>95989</v>
      </c>
      <c r="F108" s="12">
        <f t="shared" si="13"/>
        <v>0.98895027624309395</v>
      </c>
      <c r="G108" s="13">
        <v>179</v>
      </c>
      <c r="H108" s="13">
        <v>181</v>
      </c>
      <c r="I108" s="12">
        <f t="shared" si="9"/>
        <v>0.88733916492905462</v>
      </c>
      <c r="J108" s="12">
        <f t="shared" si="9"/>
        <v>0.11266083507094543</v>
      </c>
      <c r="K108" s="12">
        <f t="shared" si="9"/>
        <v>0.26490108325280987</v>
      </c>
      <c r="L108" s="12">
        <f t="shared" si="8"/>
        <v>0.73509891674719019</v>
      </c>
      <c r="M108" s="12">
        <f t="shared" si="8"/>
        <v>0.50152570818288156</v>
      </c>
      <c r="N108" s="12">
        <f t="shared" si="8"/>
        <v>0.49847429181711844</v>
      </c>
      <c r="O108" s="13">
        <v>69791</v>
      </c>
      <c r="P108" s="13">
        <v>8861</v>
      </c>
      <c r="Q108" s="13">
        <v>20835</v>
      </c>
      <c r="R108" s="13">
        <v>57817</v>
      </c>
      <c r="S108" s="13">
        <v>39446</v>
      </c>
      <c r="T108" s="13">
        <v>39206</v>
      </c>
      <c r="U108" s="13">
        <v>15099</v>
      </c>
      <c r="V108" s="13">
        <v>54692</v>
      </c>
      <c r="W108" s="13">
        <v>57744</v>
      </c>
      <c r="X108" s="13">
        <v>68813</v>
      </c>
      <c r="Y108" s="13">
        <v>16892</v>
      </c>
      <c r="Z108" s="13">
        <v>12715</v>
      </c>
      <c r="AA108" s="13">
        <f t="shared" si="14"/>
        <v>10</v>
      </c>
      <c r="AB108" s="13">
        <f t="shared" si="15"/>
        <v>9</v>
      </c>
      <c r="AC108" s="93">
        <v>41907</v>
      </c>
      <c r="AD108" s="82"/>
    </row>
    <row r="109" spans="1:30" s="2" customFormat="1">
      <c r="A109" s="10" t="s">
        <v>17</v>
      </c>
      <c r="B109" s="11" t="s">
        <v>117</v>
      </c>
      <c r="C109" s="12">
        <f t="shared" si="12"/>
        <v>0.83598874247830335</v>
      </c>
      <c r="D109" s="13">
        <v>141986</v>
      </c>
      <c r="E109" s="13">
        <v>169842</v>
      </c>
      <c r="F109" s="12">
        <f t="shared" si="13"/>
        <v>0.96415770609318996</v>
      </c>
      <c r="G109" s="13">
        <v>269</v>
      </c>
      <c r="H109" s="13">
        <v>279</v>
      </c>
      <c r="I109" s="12">
        <f t="shared" si="9"/>
        <v>0.87131829898722413</v>
      </c>
      <c r="J109" s="12">
        <f t="shared" si="9"/>
        <v>0.1286817010127759</v>
      </c>
      <c r="K109" s="12">
        <f t="shared" si="9"/>
        <v>0.24198160382009493</v>
      </c>
      <c r="L109" s="12">
        <f t="shared" si="8"/>
        <v>0.75801839617990507</v>
      </c>
      <c r="M109" s="12">
        <f t="shared" si="8"/>
        <v>0.49770399898581552</v>
      </c>
      <c r="N109" s="12">
        <f t="shared" si="8"/>
        <v>0.50229600101418448</v>
      </c>
      <c r="O109" s="13">
        <v>123715</v>
      </c>
      <c r="P109" s="13">
        <v>18271</v>
      </c>
      <c r="Q109" s="13">
        <v>34358</v>
      </c>
      <c r="R109" s="13">
        <v>107628</v>
      </c>
      <c r="S109" s="13">
        <v>70667</v>
      </c>
      <c r="T109" s="13">
        <v>71319</v>
      </c>
      <c r="U109" s="13">
        <v>24154</v>
      </c>
      <c r="V109" s="13">
        <v>99561</v>
      </c>
      <c r="W109" s="13">
        <v>106375</v>
      </c>
      <c r="X109" s="13">
        <v>121423</v>
      </c>
      <c r="Y109" s="13">
        <v>30221</v>
      </c>
      <c r="Z109" s="13">
        <v>12651</v>
      </c>
      <c r="AA109" s="13">
        <f t="shared" si="14"/>
        <v>16</v>
      </c>
      <c r="AB109" s="13">
        <f t="shared" si="15"/>
        <v>15</v>
      </c>
      <c r="AC109" s="93">
        <v>41907</v>
      </c>
      <c r="AD109" s="82"/>
    </row>
    <row r="110" spans="1:30" s="2" customFormat="1">
      <c r="A110" s="10" t="s">
        <v>12</v>
      </c>
      <c r="B110" s="11" t="s">
        <v>40</v>
      </c>
      <c r="C110" s="12">
        <f t="shared" si="12"/>
        <v>0.83474548864885845</v>
      </c>
      <c r="D110" s="13">
        <v>64530</v>
      </c>
      <c r="E110" s="13">
        <v>77305</v>
      </c>
      <c r="F110" s="12">
        <f t="shared" si="13"/>
        <v>1.0163934426229508</v>
      </c>
      <c r="G110" s="13">
        <v>124</v>
      </c>
      <c r="H110" s="13">
        <v>122</v>
      </c>
      <c r="I110" s="12">
        <f t="shared" si="9"/>
        <v>0.96747249341391606</v>
      </c>
      <c r="J110" s="12">
        <f t="shared" si="9"/>
        <v>3.2527506586083992E-2</v>
      </c>
      <c r="K110" s="12">
        <f t="shared" si="9"/>
        <v>0.22656128932279559</v>
      </c>
      <c r="L110" s="12">
        <f t="shared" si="8"/>
        <v>0.77343871067720438</v>
      </c>
      <c r="M110" s="12">
        <f t="shared" si="8"/>
        <v>0.48966372229970556</v>
      </c>
      <c r="N110" s="12">
        <f t="shared" si="8"/>
        <v>0.51033627770029444</v>
      </c>
      <c r="O110" s="13">
        <v>62431</v>
      </c>
      <c r="P110" s="13">
        <v>2099</v>
      </c>
      <c r="Q110" s="13">
        <v>14620</v>
      </c>
      <c r="R110" s="13">
        <v>49910</v>
      </c>
      <c r="S110" s="13">
        <v>31598</v>
      </c>
      <c r="T110" s="13">
        <v>32932</v>
      </c>
      <c r="U110" s="13">
        <v>13189</v>
      </c>
      <c r="V110" s="13">
        <v>49242</v>
      </c>
      <c r="W110" s="13">
        <v>52451</v>
      </c>
      <c r="X110" s="13">
        <v>55042</v>
      </c>
      <c r="Y110" s="13">
        <v>13980</v>
      </c>
      <c r="Z110" s="13">
        <v>3913</v>
      </c>
      <c r="AA110" s="13">
        <f t="shared" si="14"/>
        <v>10</v>
      </c>
      <c r="AB110" s="13">
        <f t="shared" si="15"/>
        <v>9</v>
      </c>
      <c r="AC110" s="93">
        <v>41906</v>
      </c>
      <c r="AD110" s="82"/>
    </row>
    <row r="111" spans="1:30" s="2" customFormat="1">
      <c r="A111" s="10" t="s">
        <v>12</v>
      </c>
      <c r="B111" s="11" t="s">
        <v>45</v>
      </c>
      <c r="C111" s="12">
        <f t="shared" si="12"/>
        <v>0.89211992723001332</v>
      </c>
      <c r="D111" s="13">
        <v>62278</v>
      </c>
      <c r="E111" s="13">
        <v>69809</v>
      </c>
      <c r="F111" s="12">
        <f t="shared" si="13"/>
        <v>1.0135135135135136</v>
      </c>
      <c r="G111" s="13">
        <v>150</v>
      </c>
      <c r="H111" s="13">
        <v>148</v>
      </c>
      <c r="I111" s="12">
        <f t="shared" si="9"/>
        <v>0.8967532676065384</v>
      </c>
      <c r="J111" s="12">
        <f t="shared" si="9"/>
        <v>0.10324673239346158</v>
      </c>
      <c r="K111" s="12">
        <f t="shared" si="9"/>
        <v>0.24719804746459423</v>
      </c>
      <c r="L111" s="12">
        <f t="shared" si="8"/>
        <v>0.75280195253540572</v>
      </c>
      <c r="M111" s="12">
        <f t="shared" si="8"/>
        <v>0.4971900189473008</v>
      </c>
      <c r="N111" s="12">
        <f t="shared" si="8"/>
        <v>0.50280998105269914</v>
      </c>
      <c r="O111" s="13">
        <v>55848</v>
      </c>
      <c r="P111" s="13">
        <v>6430</v>
      </c>
      <c r="Q111" s="13">
        <v>15395</v>
      </c>
      <c r="R111" s="13">
        <v>46883</v>
      </c>
      <c r="S111" s="13">
        <v>30964</v>
      </c>
      <c r="T111" s="13">
        <v>31314</v>
      </c>
      <c r="U111" s="13">
        <v>10786</v>
      </c>
      <c r="V111" s="13">
        <v>45062</v>
      </c>
      <c r="W111" s="13">
        <v>47885</v>
      </c>
      <c r="X111" s="13">
        <v>50446</v>
      </c>
      <c r="Y111" s="13">
        <v>11884</v>
      </c>
      <c r="Z111" s="13">
        <v>7043</v>
      </c>
      <c r="AA111" s="13">
        <f t="shared" si="14"/>
        <v>16</v>
      </c>
      <c r="AB111" s="13">
        <f t="shared" si="15"/>
        <v>15</v>
      </c>
      <c r="AC111" s="93">
        <v>41906</v>
      </c>
      <c r="AD111" s="82"/>
    </row>
    <row r="112" spans="1:30" s="2" customFormat="1">
      <c r="A112" s="10" t="s">
        <v>12</v>
      </c>
      <c r="B112" s="11" t="s">
        <v>104</v>
      </c>
      <c r="C112" s="12">
        <f t="shared" si="12"/>
        <v>0.87149835165783518</v>
      </c>
      <c r="D112" s="13">
        <v>50492</v>
      </c>
      <c r="E112" s="13">
        <v>57937</v>
      </c>
      <c r="F112" s="12">
        <f t="shared" si="13"/>
        <v>0.96799999999999997</v>
      </c>
      <c r="G112" s="13">
        <v>121</v>
      </c>
      <c r="H112" s="13">
        <v>125</v>
      </c>
      <c r="I112" s="12">
        <f t="shared" si="9"/>
        <v>0.89608254773033347</v>
      </c>
      <c r="J112" s="12">
        <f t="shared" si="9"/>
        <v>0.10391745226966648</v>
      </c>
      <c r="K112" s="12">
        <f t="shared" si="9"/>
        <v>0.23623544323853285</v>
      </c>
      <c r="L112" s="12">
        <f t="shared" si="8"/>
        <v>0.76376455676146715</v>
      </c>
      <c r="M112" s="12">
        <f t="shared" si="8"/>
        <v>0.49702923235364016</v>
      </c>
      <c r="N112" s="12">
        <f t="shared" si="8"/>
        <v>0.50297076764635984</v>
      </c>
      <c r="O112" s="13">
        <v>45245</v>
      </c>
      <c r="P112" s="13">
        <v>5247</v>
      </c>
      <c r="Q112" s="13">
        <v>11928</v>
      </c>
      <c r="R112" s="13">
        <v>38564</v>
      </c>
      <c r="S112" s="13">
        <v>25096</v>
      </c>
      <c r="T112" s="13">
        <v>25396</v>
      </c>
      <c r="U112" s="13">
        <v>8420</v>
      </c>
      <c r="V112" s="13">
        <v>36825</v>
      </c>
      <c r="W112" s="13">
        <v>37882</v>
      </c>
      <c r="X112" s="13">
        <v>42186</v>
      </c>
      <c r="Y112" s="13">
        <v>9543</v>
      </c>
      <c r="Z112" s="13">
        <v>6368</v>
      </c>
      <c r="AA112" s="13">
        <f t="shared" si="14"/>
        <v>10</v>
      </c>
      <c r="AB112" s="13">
        <f t="shared" si="15"/>
        <v>9</v>
      </c>
      <c r="AC112" s="93">
        <v>41906</v>
      </c>
      <c r="AD112" s="82"/>
    </row>
    <row r="113" spans="1:30" s="2" customFormat="1" ht="15" thickBot="1">
      <c r="A113" s="10" t="s">
        <v>12</v>
      </c>
      <c r="B113" s="11" t="s">
        <v>12</v>
      </c>
      <c r="C113" s="12">
        <f t="shared" si="12"/>
        <v>0.87313413858868405</v>
      </c>
      <c r="D113" s="13">
        <v>34336</v>
      </c>
      <c r="E113" s="13">
        <v>39325</v>
      </c>
      <c r="F113" s="12">
        <f t="shared" si="13"/>
        <v>1</v>
      </c>
      <c r="G113" s="13">
        <v>87</v>
      </c>
      <c r="H113" s="13">
        <v>87</v>
      </c>
      <c r="I113" s="12">
        <f t="shared" si="9"/>
        <v>0.91452120223671951</v>
      </c>
      <c r="J113" s="12">
        <f t="shared" si="9"/>
        <v>8.5478797763280517E-2</v>
      </c>
      <c r="K113" s="12">
        <f t="shared" si="9"/>
        <v>0.25544617893755822</v>
      </c>
      <c r="L113" s="12">
        <f t="shared" si="8"/>
        <v>0.74455382106244172</v>
      </c>
      <c r="M113" s="12">
        <f t="shared" si="8"/>
        <v>0.49694198508853682</v>
      </c>
      <c r="N113" s="12">
        <f t="shared" si="8"/>
        <v>0.50305801491146318</v>
      </c>
      <c r="O113" s="13">
        <v>31401</v>
      </c>
      <c r="P113" s="13">
        <v>2935</v>
      </c>
      <c r="Q113" s="13">
        <v>8771</v>
      </c>
      <c r="R113" s="13">
        <v>25565</v>
      </c>
      <c r="S113" s="13">
        <v>17063</v>
      </c>
      <c r="T113" s="13">
        <v>17273</v>
      </c>
      <c r="U113" s="13">
        <v>6441</v>
      </c>
      <c r="V113" s="13">
        <v>24960</v>
      </c>
      <c r="W113" s="13">
        <v>25954</v>
      </c>
      <c r="X113" s="13">
        <v>27359</v>
      </c>
      <c r="Y113" s="13">
        <v>7752</v>
      </c>
      <c r="Z113" s="13">
        <v>2547</v>
      </c>
      <c r="AA113" s="13">
        <f t="shared" si="14"/>
        <v>10</v>
      </c>
      <c r="AB113" s="13">
        <f t="shared" si="15"/>
        <v>9</v>
      </c>
      <c r="AC113" s="93">
        <v>41906</v>
      </c>
      <c r="AD113" s="82"/>
    </row>
    <row r="114" spans="1:30" s="2" customFormat="1" ht="15" thickBot="1">
      <c r="A114" s="18" t="s">
        <v>418</v>
      </c>
      <c r="B114" s="19"/>
      <c r="C114" s="20">
        <f t="shared" si="12"/>
        <v>0.82578779137255276</v>
      </c>
      <c r="D114" s="21">
        <f>SUBTOTAL(9,D3:D113)</f>
        <v>6167847</v>
      </c>
      <c r="E114" s="21">
        <f>SUBTOTAL(9,E3:E113)</f>
        <v>7469046</v>
      </c>
      <c r="F114" s="20">
        <f>G114/H114</f>
        <v>0.9889765752223475</v>
      </c>
      <c r="G114" s="21">
        <f>SUBTOTAL(9,G3:G113)</f>
        <v>15790</v>
      </c>
      <c r="H114" s="21">
        <f>SUBTOTAL(9,H3:H113)</f>
        <v>15966</v>
      </c>
      <c r="I114" s="20">
        <f t="shared" si="9"/>
        <v>0.91114468306363627</v>
      </c>
      <c r="J114" s="20">
        <f t="shared" si="9"/>
        <v>8.8855316936363699E-2</v>
      </c>
      <c r="K114" s="20">
        <f t="shared" si="9"/>
        <v>0.27237656835521373</v>
      </c>
      <c r="L114" s="20">
        <f t="shared" si="8"/>
        <v>0.72762343164478627</v>
      </c>
      <c r="M114" s="20">
        <f t="shared" si="8"/>
        <v>0.50299772351681227</v>
      </c>
      <c r="N114" s="20">
        <f t="shared" si="8"/>
        <v>0.49700227648318773</v>
      </c>
      <c r="O114" s="21">
        <f t="shared" ref="O114:Z114" si="16">SUBTOTAL(9,O3:O113)</f>
        <v>5619801</v>
      </c>
      <c r="P114" s="21">
        <f t="shared" si="16"/>
        <v>548046</v>
      </c>
      <c r="Q114" s="21">
        <f t="shared" si="16"/>
        <v>1679977</v>
      </c>
      <c r="R114" s="21">
        <f t="shared" si="16"/>
        <v>4487870</v>
      </c>
      <c r="S114" s="21">
        <f t="shared" si="16"/>
        <v>3102413</v>
      </c>
      <c r="T114" s="21">
        <f t="shared" si="16"/>
        <v>3065434</v>
      </c>
      <c r="U114" s="21">
        <f t="shared" si="16"/>
        <v>1338701</v>
      </c>
      <c r="V114" s="21">
        <f t="shared" si="16"/>
        <v>4281100</v>
      </c>
      <c r="W114" s="21">
        <f t="shared" si="16"/>
        <v>4714532</v>
      </c>
      <c r="X114" s="21">
        <f t="shared" si="16"/>
        <v>5153620</v>
      </c>
      <c r="Y114" s="21">
        <f t="shared" si="16"/>
        <v>1515174</v>
      </c>
      <c r="Z114" s="21">
        <f t="shared" si="16"/>
        <v>627069</v>
      </c>
      <c r="AA114" s="21">
        <f>SUM(AA3:AA113)</f>
        <v>1284</v>
      </c>
      <c r="AB114" s="21">
        <f>SUM(AB3:AB113)</f>
        <v>1173</v>
      </c>
      <c r="AC114" s="94"/>
      <c r="AD114" s="82"/>
    </row>
  </sheetData>
  <pageMargins left="0.7" right="0.7" top="0.75" bottom="0.75" header="0.3" footer="0.3"/>
  <pageSetup orientation="portrait"/>
  <ignoredErrors>
    <ignoredError sqref="F114" formula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5"/>
  </sheetPr>
  <dimension ref="A1:AB114"/>
  <sheetViews>
    <sheetView tabSelected="1" zoomScale="90" zoomScaleNormal="90" zoomScalePageLayoutView="90" workbookViewId="0">
      <pane xSplit="1" ySplit="2" topLeftCell="S12" activePane="bottomRight" state="frozen"/>
      <selection activeCell="AA114" sqref="AA114"/>
      <selection pane="topRight" activeCell="AA114" sqref="AA114"/>
      <selection pane="bottomLeft" activeCell="AA114" sqref="AA114"/>
      <selection pane="bottomRight" activeCell="AB25" sqref="AB25"/>
    </sheetView>
  </sheetViews>
  <sheetFormatPr baseColWidth="10" defaultColWidth="8.83203125" defaultRowHeight="14" x14ac:dyDescent="0"/>
  <cols>
    <col min="1" max="1" width="11.5" bestFit="1" customWidth="1"/>
    <col min="2" max="2" width="11.6640625" customWidth="1"/>
    <col min="3" max="3" width="14.33203125" style="2" customWidth="1"/>
    <col min="4" max="4" width="11.83203125" style="2" customWidth="1"/>
    <col min="5" max="6" width="10.1640625" customWidth="1"/>
    <col min="7" max="13" width="10" customWidth="1"/>
    <col min="14" max="14" width="13.6640625" style="2" bestFit="1" customWidth="1"/>
    <col min="15" max="15" width="14.1640625" style="2" customWidth="1"/>
    <col min="16" max="17" width="11.6640625" style="2" bestFit="1" customWidth="1"/>
    <col min="18" max="19" width="11" style="2" customWidth="1"/>
    <col min="20" max="21" width="15.5" style="2" customWidth="1"/>
    <col min="22" max="22" width="16.6640625" style="2" customWidth="1"/>
    <col min="23" max="27" width="12.83203125" style="2" customWidth="1"/>
    <col min="28" max="28" width="12.83203125" bestFit="1" customWidth="1"/>
  </cols>
  <sheetData>
    <row r="1" spans="1:28" ht="15" hidden="1" thickBot="1">
      <c r="A1" t="s">
        <v>0</v>
      </c>
      <c r="B1" t="str">
        <f>'STH - Divisional Level Data'!D1</f>
        <v>child_trt</v>
      </c>
      <c r="C1" t="str">
        <f>'STH - Divisional Level Data'!E1</f>
        <v>a_total_child</v>
      </c>
      <c r="D1" t="str">
        <f>'STH - Divisional Level Data'!F1</f>
        <v>child_est</v>
      </c>
      <c r="E1" t="str">
        <f>'STH - Divisional Level Data'!G1</f>
        <v>sch_trt</v>
      </c>
      <c r="F1" t="str">
        <f>'STH - Divisional Level Data'!H1</f>
        <v>sch_a</v>
      </c>
      <c r="G1" t="str">
        <f>'STH - Divisional Level Data'!I1</f>
        <v>sch_p</v>
      </c>
      <c r="N1" t="str">
        <f>'STH - Divisional Level Data'!J1</f>
        <v>a_enroll_total</v>
      </c>
      <c r="O1" t="str">
        <f>'STH - Divisional Level Data'!K1</f>
        <v>a_ne_total</v>
      </c>
      <c r="P1" t="str">
        <f>'STH - Divisional Level Data'!L1</f>
        <v>a_u5_total</v>
      </c>
      <c r="Q1" t="str">
        <f>'STH - Divisional Level Data'!M1</f>
        <v>a_o5_total</v>
      </c>
      <c r="R1" t="str">
        <f>'STH - Divisional Level Data'!N1</f>
        <v>a_total_m</v>
      </c>
      <c r="S1" t="str">
        <f>'STH - Divisional Level Data'!O1</f>
        <v>a_total_f</v>
      </c>
      <c r="T1" t="str">
        <f>'STH - Divisional Level Data'!P1</f>
        <v>a_ecd_total</v>
      </c>
      <c r="U1" t="str">
        <f>'STH - Divisional Level Data'!Q1</f>
        <v>a_trt_total</v>
      </c>
      <c r="V1" t="str">
        <f>'STH - Divisional Level Data'!R1</f>
        <v>a_reg_total</v>
      </c>
      <c r="W1" t="str">
        <f>'STH - Divisional Level Data'!S1</f>
        <v>p_pri_enroll</v>
      </c>
      <c r="X1" t="str">
        <f>'STH - Divisional Level Data'!T1</f>
        <v>p_sc_ecd</v>
      </c>
      <c r="Y1" t="str">
        <f>'STH - Divisional Level Data'!U1</f>
        <v>adults_dwm_alb</v>
      </c>
      <c r="Z1"/>
      <c r="AA1"/>
    </row>
    <row r="2" spans="1:28" ht="99" thickBot="1">
      <c r="A2" s="23" t="s">
        <v>392</v>
      </c>
      <c r="B2" s="80" t="s">
        <v>394</v>
      </c>
      <c r="C2" s="24" t="s">
        <v>395</v>
      </c>
      <c r="D2" s="25" t="s">
        <v>396</v>
      </c>
      <c r="E2" s="8" t="s">
        <v>397</v>
      </c>
      <c r="F2" s="7" t="s">
        <v>398</v>
      </c>
      <c r="G2" s="8" t="s">
        <v>399</v>
      </c>
      <c r="H2" s="7" t="s">
        <v>400</v>
      </c>
      <c r="I2" s="7" t="s">
        <v>401</v>
      </c>
      <c r="J2" s="7" t="s">
        <v>402</v>
      </c>
      <c r="K2" s="7" t="s">
        <v>403</v>
      </c>
      <c r="L2" s="7" t="s">
        <v>404</v>
      </c>
      <c r="M2" s="7" t="s">
        <v>405</v>
      </c>
      <c r="N2" s="24" t="s">
        <v>406</v>
      </c>
      <c r="O2" s="24" t="s">
        <v>407</v>
      </c>
      <c r="P2" s="24" t="s">
        <v>408</v>
      </c>
      <c r="Q2" s="24" t="s">
        <v>409</v>
      </c>
      <c r="R2" s="24" t="s">
        <v>410</v>
      </c>
      <c r="S2" s="24" t="s">
        <v>411</v>
      </c>
      <c r="T2" s="24" t="s">
        <v>412</v>
      </c>
      <c r="U2" s="24" t="s">
        <v>413</v>
      </c>
      <c r="V2" s="24" t="s">
        <v>414</v>
      </c>
      <c r="W2" s="24" t="s">
        <v>415</v>
      </c>
      <c r="X2" s="24" t="s">
        <v>416</v>
      </c>
      <c r="Y2" s="24" t="s">
        <v>417</v>
      </c>
      <c r="Z2" s="24" t="s">
        <v>421</v>
      </c>
      <c r="AA2" s="24" t="s">
        <v>422</v>
      </c>
      <c r="AB2" s="26" t="s">
        <v>420</v>
      </c>
    </row>
    <row r="3" spans="1:28">
      <c r="A3" s="27" t="s">
        <v>4</v>
      </c>
      <c r="B3" s="78">
        <f>C3/D3</f>
        <v>0.89151940153479636</v>
      </c>
      <c r="C3" s="13">
        <v>304609</v>
      </c>
      <c r="D3" s="13">
        <v>341674</v>
      </c>
      <c r="E3" s="12">
        <f>F3/G3</f>
        <v>1.0213903743315509</v>
      </c>
      <c r="F3" s="13">
        <v>955</v>
      </c>
      <c r="G3" s="13">
        <v>935</v>
      </c>
      <c r="H3" s="12">
        <f>N3/$D3</f>
        <v>0.80532027605261158</v>
      </c>
      <c r="I3" s="12">
        <f>O3/$D3</f>
        <v>8.6199125482184766E-2</v>
      </c>
      <c r="J3" s="12">
        <f t="shared" ref="J3:M3" si="0">P3/$D3</f>
        <v>0.22006649613374152</v>
      </c>
      <c r="K3" s="12">
        <f t="shared" si="0"/>
        <v>0.67145290540105484</v>
      </c>
      <c r="L3" s="12">
        <f t="shared" si="0"/>
        <v>0.45282345159420967</v>
      </c>
      <c r="M3" s="12">
        <f t="shared" si="0"/>
        <v>0.43869594994058664</v>
      </c>
      <c r="N3" s="13">
        <v>275157</v>
      </c>
      <c r="O3" s="13">
        <v>29452</v>
      </c>
      <c r="P3" s="13">
        <v>75191</v>
      </c>
      <c r="Q3" s="13">
        <v>229418</v>
      </c>
      <c r="R3" s="13">
        <v>154718</v>
      </c>
      <c r="S3" s="13">
        <v>149891</v>
      </c>
      <c r="T3" s="13">
        <v>56759</v>
      </c>
      <c r="U3" s="13">
        <v>218398</v>
      </c>
      <c r="V3" s="13">
        <v>232294</v>
      </c>
      <c r="W3" s="13">
        <v>241116</v>
      </c>
      <c r="X3" s="13">
        <v>63949</v>
      </c>
      <c r="Y3" s="13">
        <v>51680</v>
      </c>
      <c r="Z3" s="13">
        <f>4*(INDEX(No._of_districts_per_county,MATCH('County Level-STH'!$A3,county,0))) + 3*(INDEX(No._of_divisions_per_county,MATCH('County Level-STH'!$A3,county,0)))</f>
        <v>52</v>
      </c>
      <c r="AA3" s="13">
        <f>3*(INDEX(No._of_districts_per_county,MATCH('County Level-STH'!$A3,county,0))) + 3*(INDEX(No._of_divisions_per_county,MATCH('County Level-STH'!$A3,county,0)))</f>
        <v>48</v>
      </c>
      <c r="AB3" s="77">
        <v>41906</v>
      </c>
    </row>
    <row r="4" spans="1:28">
      <c r="A4" s="27" t="s">
        <v>7</v>
      </c>
      <c r="B4" s="78">
        <f t="shared" ref="B4:B24" si="1">C4/D4</f>
        <v>0.81200078718663304</v>
      </c>
      <c r="C4" s="13">
        <v>639544</v>
      </c>
      <c r="D4" s="13">
        <v>787615</v>
      </c>
      <c r="E4" s="12">
        <f t="shared" ref="E4:E23" si="2">F4/G4</f>
        <v>1.0123647604327666</v>
      </c>
      <c r="F4" s="13">
        <v>1310</v>
      </c>
      <c r="G4" s="13">
        <v>1294</v>
      </c>
      <c r="H4" s="12">
        <f t="shared" ref="H4:M18" si="3">N4/$C4</f>
        <v>0.89587424790162995</v>
      </c>
      <c r="I4" s="12">
        <f t="shared" si="3"/>
        <v>0.10412575209837009</v>
      </c>
      <c r="J4" s="12">
        <f t="shared" si="3"/>
        <v>0.26148787260923406</v>
      </c>
      <c r="K4" s="12">
        <f t="shared" si="3"/>
        <v>0.73851212739076588</v>
      </c>
      <c r="L4" s="12">
        <f t="shared" si="3"/>
        <v>0.50104136697396895</v>
      </c>
      <c r="M4" s="12">
        <f t="shared" si="3"/>
        <v>0.49895863302603105</v>
      </c>
      <c r="N4" s="13">
        <v>572951</v>
      </c>
      <c r="O4" s="13">
        <v>66593</v>
      </c>
      <c r="P4" s="13">
        <v>167233</v>
      </c>
      <c r="Q4" s="13">
        <v>472311</v>
      </c>
      <c r="R4" s="13">
        <v>320438</v>
      </c>
      <c r="S4" s="13">
        <v>319106</v>
      </c>
      <c r="T4" s="13">
        <v>124949</v>
      </c>
      <c r="U4" s="13">
        <v>448002</v>
      </c>
      <c r="V4" s="13">
        <v>489169</v>
      </c>
      <c r="W4" s="13">
        <v>561100</v>
      </c>
      <c r="X4" s="13">
        <v>142127</v>
      </c>
      <c r="Y4" s="13">
        <v>54890</v>
      </c>
      <c r="Z4" s="13">
        <f>4*(INDEX(No._of_districts_per_county,MATCH('County Level-STH'!$A4,county,0))) + 3*(INDEX(No._of_divisions_per_county,MATCH('County Level-STH'!$A4,county,0)))</f>
        <v>96</v>
      </c>
      <c r="AA4" s="13">
        <f>3*(INDEX(No._of_districts_per_county,MATCH('County Level-STH'!$A4,county,0))) + 3*(INDEX(No._of_divisions_per_county,MATCH('County Level-STH'!$A4,county,0)))</f>
        <v>87</v>
      </c>
      <c r="AB4" s="77">
        <v>41907</v>
      </c>
    </row>
    <row r="5" spans="1:28">
      <c r="A5" s="27" t="s">
        <v>8</v>
      </c>
      <c r="B5" s="78">
        <f t="shared" si="1"/>
        <v>0.83203114124671285</v>
      </c>
      <c r="C5" s="13">
        <v>328738</v>
      </c>
      <c r="D5" s="13">
        <v>395103</v>
      </c>
      <c r="E5" s="12">
        <f t="shared" si="2"/>
        <v>0.96636085626911317</v>
      </c>
      <c r="F5" s="13">
        <v>632</v>
      </c>
      <c r="G5" s="13">
        <v>654</v>
      </c>
      <c r="H5" s="12">
        <f t="shared" si="3"/>
        <v>0.88404747853914056</v>
      </c>
      <c r="I5" s="12">
        <f t="shared" si="3"/>
        <v>0.11595252146085941</v>
      </c>
      <c r="J5" s="12">
        <f t="shared" si="3"/>
        <v>0.27390201315333185</v>
      </c>
      <c r="K5" s="12">
        <f t="shared" si="3"/>
        <v>0.72609798684666815</v>
      </c>
      <c r="L5" s="12">
        <f t="shared" si="3"/>
        <v>0.50109205507121168</v>
      </c>
      <c r="M5" s="12">
        <f t="shared" si="3"/>
        <v>0.49890794492878826</v>
      </c>
      <c r="N5" s="13">
        <v>290620</v>
      </c>
      <c r="O5" s="13">
        <v>38118</v>
      </c>
      <c r="P5" s="13">
        <v>90042</v>
      </c>
      <c r="Q5" s="13">
        <v>238696</v>
      </c>
      <c r="R5" s="13">
        <v>164728</v>
      </c>
      <c r="S5" s="13">
        <v>164010</v>
      </c>
      <c r="T5" s="13">
        <v>63971</v>
      </c>
      <c r="U5" s="13">
        <v>226649</v>
      </c>
      <c r="V5" s="13">
        <v>237699</v>
      </c>
      <c r="W5" s="13">
        <v>273395</v>
      </c>
      <c r="X5" s="13">
        <v>79376</v>
      </c>
      <c r="Y5" s="13">
        <v>30277</v>
      </c>
      <c r="Z5" s="13">
        <f>4*(INDEX(No._of_districts_per_county,MATCH('County Level-STH'!$A5,county,0))) + 3*(INDEX(No._of_divisions_per_county,MATCH('County Level-STH'!$A5,county,0)))</f>
        <v>61</v>
      </c>
      <c r="AA5" s="13">
        <f>3*(INDEX(No._of_districts_per_county,MATCH('County Level-STH'!$A5,county,0))) + 3*(INDEX(No._of_divisions_per_county,MATCH('County Level-STH'!$A5,county,0)))</f>
        <v>54</v>
      </c>
      <c r="AB5" s="77">
        <v>42081</v>
      </c>
    </row>
    <row r="6" spans="1:28">
      <c r="A6" s="27" t="s">
        <v>14</v>
      </c>
      <c r="B6" s="78">
        <f t="shared" si="1"/>
        <v>0.75544383263840265</v>
      </c>
      <c r="C6" s="13">
        <v>402400</v>
      </c>
      <c r="D6" s="13">
        <v>532667</v>
      </c>
      <c r="E6" s="12">
        <f t="shared" si="2"/>
        <v>0.96223776223776225</v>
      </c>
      <c r="F6" s="13">
        <v>1376</v>
      </c>
      <c r="G6" s="13">
        <v>1430</v>
      </c>
      <c r="H6" s="12">
        <f t="shared" si="3"/>
        <v>0.92108846918489062</v>
      </c>
      <c r="I6" s="12">
        <f t="shared" si="3"/>
        <v>7.8911530815109349E-2</v>
      </c>
      <c r="J6" s="12">
        <f t="shared" si="3"/>
        <v>0.29307654075546719</v>
      </c>
      <c r="K6" s="12">
        <f t="shared" si="3"/>
        <v>0.70692345924453281</v>
      </c>
      <c r="L6" s="12">
        <f t="shared" si="3"/>
        <v>0.50735586481113315</v>
      </c>
      <c r="M6" s="12">
        <f t="shared" si="3"/>
        <v>0.49264413518886679</v>
      </c>
      <c r="N6" s="13">
        <v>370646</v>
      </c>
      <c r="O6" s="13">
        <v>31754</v>
      </c>
      <c r="P6" s="13">
        <v>117934</v>
      </c>
      <c r="Q6" s="13">
        <v>284466</v>
      </c>
      <c r="R6" s="13">
        <v>204160</v>
      </c>
      <c r="S6" s="13">
        <v>198240</v>
      </c>
      <c r="T6" s="13">
        <v>101359</v>
      </c>
      <c r="U6" s="13">
        <v>269287</v>
      </c>
      <c r="V6" s="13">
        <v>293464</v>
      </c>
      <c r="W6" s="13">
        <v>360560</v>
      </c>
      <c r="X6" s="13">
        <v>115035</v>
      </c>
      <c r="Y6" s="13">
        <v>38961</v>
      </c>
      <c r="Z6" s="13">
        <f>4*(INDEX(No._of_districts_per_county,MATCH('County Level-STH'!$A6,county,0))) + 3*(INDEX(No._of_divisions_per_county,MATCH('County Level-STH'!$A6,county,0)))</f>
        <v>81</v>
      </c>
      <c r="AA6" s="13">
        <f>3*(INDEX(No._of_districts_per_county,MATCH('County Level-STH'!$A6,county,0))) + 3*(INDEX(No._of_divisions_per_county,MATCH('County Level-STH'!$A6,county,0)))</f>
        <v>75</v>
      </c>
      <c r="AB6" s="77">
        <v>42152</v>
      </c>
    </row>
    <row r="7" spans="1:28">
      <c r="A7" s="27" t="s">
        <v>10</v>
      </c>
      <c r="B7" s="78">
        <f t="shared" si="1"/>
        <v>0.84310433804773688</v>
      </c>
      <c r="C7" s="13">
        <v>684524</v>
      </c>
      <c r="D7" s="13">
        <v>811909</v>
      </c>
      <c r="E7" s="12">
        <f t="shared" si="2"/>
        <v>0.98913043478260865</v>
      </c>
      <c r="F7" s="13">
        <v>1365</v>
      </c>
      <c r="G7" s="13">
        <v>1380</v>
      </c>
      <c r="H7" s="12">
        <f t="shared" si="3"/>
        <v>0.89485540317067047</v>
      </c>
      <c r="I7" s="12">
        <f t="shared" si="3"/>
        <v>0.10514459682932958</v>
      </c>
      <c r="J7" s="12">
        <f t="shared" si="3"/>
        <v>0.25026003471025121</v>
      </c>
      <c r="K7" s="12">
        <f t="shared" si="3"/>
        <v>0.74973996528974884</v>
      </c>
      <c r="L7" s="12">
        <f t="shared" si="3"/>
        <v>0.49588180984158337</v>
      </c>
      <c r="M7" s="12">
        <f t="shared" si="3"/>
        <v>0.50411819015841663</v>
      </c>
      <c r="N7" s="13">
        <v>612550</v>
      </c>
      <c r="O7" s="13">
        <v>71974</v>
      </c>
      <c r="P7" s="13">
        <v>171309</v>
      </c>
      <c r="Q7" s="13">
        <v>513215</v>
      </c>
      <c r="R7" s="13">
        <v>339443</v>
      </c>
      <c r="S7" s="13">
        <v>345081</v>
      </c>
      <c r="T7" s="13">
        <v>124520</v>
      </c>
      <c r="U7" s="13">
        <v>488030</v>
      </c>
      <c r="V7" s="13">
        <v>622936</v>
      </c>
      <c r="W7" s="13">
        <v>592173</v>
      </c>
      <c r="X7" s="13">
        <v>132746</v>
      </c>
      <c r="Y7" s="13">
        <v>77620</v>
      </c>
      <c r="Z7" s="13">
        <f>4*(INDEX(No._of_districts_per_county,MATCH('County Level-STH'!$A7,county,0))) + 3*(INDEX(No._of_divisions_per_county,MATCH('County Level-STH'!$A7,county,0)))</f>
        <v>126</v>
      </c>
      <c r="AA7" s="13">
        <f>3*(INDEX(No._of_districts_per_county,MATCH('County Level-STH'!$A7,county,0))) + 3*(INDEX(No._of_divisions_per_county,MATCH('County Level-STH'!$A7,county,0)))</f>
        <v>114</v>
      </c>
      <c r="AB7" s="77">
        <v>41907</v>
      </c>
    </row>
    <row r="8" spans="1:28">
      <c r="A8" s="27" t="s">
        <v>3</v>
      </c>
      <c r="B8" s="78">
        <f t="shared" si="1"/>
        <v>0.87688192036852652</v>
      </c>
      <c r="C8" s="13">
        <v>292384</v>
      </c>
      <c r="D8" s="13">
        <v>333436</v>
      </c>
      <c r="E8" s="12">
        <f t="shared" si="2"/>
        <v>1.0046620046620047</v>
      </c>
      <c r="F8" s="13">
        <v>862</v>
      </c>
      <c r="G8" s="13">
        <v>858</v>
      </c>
      <c r="H8" s="12">
        <f t="shared" si="3"/>
        <v>0.92978753967385352</v>
      </c>
      <c r="I8" s="12">
        <f t="shared" si="3"/>
        <v>7.0212460326146434E-2</v>
      </c>
      <c r="J8" s="12">
        <f t="shared" si="3"/>
        <v>0.23955483200175112</v>
      </c>
      <c r="K8" s="12">
        <f t="shared" si="3"/>
        <v>0.76044516799824891</v>
      </c>
      <c r="L8" s="12">
        <f t="shared" si="3"/>
        <v>0.50941912006128931</v>
      </c>
      <c r="M8" s="12">
        <f t="shared" si="3"/>
        <v>0.49058087993871075</v>
      </c>
      <c r="N8" s="13">
        <v>271855</v>
      </c>
      <c r="O8" s="13">
        <v>20529</v>
      </c>
      <c r="P8" s="13">
        <v>70042</v>
      </c>
      <c r="Q8" s="13">
        <v>222342</v>
      </c>
      <c r="R8" s="13">
        <v>148946</v>
      </c>
      <c r="S8" s="13">
        <v>143438</v>
      </c>
      <c r="T8" s="13">
        <v>56569</v>
      </c>
      <c r="U8" s="13">
        <v>215286</v>
      </c>
      <c r="V8" s="13">
        <v>226964</v>
      </c>
      <c r="W8" s="13">
        <v>239570</v>
      </c>
      <c r="X8" s="13">
        <v>58141</v>
      </c>
      <c r="Y8" s="13">
        <v>35883</v>
      </c>
      <c r="Z8" s="13">
        <f>4*(INDEX(No._of_districts_per_county,MATCH('County Level-STH'!$A8,county,0))) + 3*(INDEX(No._of_divisions_per_county,MATCH('County Level-STH'!$A8,county,0)))</f>
        <v>62</v>
      </c>
      <c r="AA8" s="13">
        <f>3*(INDEX(No._of_districts_per_county,MATCH('County Level-STH'!$A8,county,0))) + 3*(INDEX(No._of_divisions_per_county,MATCH('County Level-STH'!$A8,county,0)))</f>
        <v>57</v>
      </c>
      <c r="AB8" s="77">
        <v>41907</v>
      </c>
    </row>
    <row r="9" spans="1:28">
      <c r="A9" s="27" t="s">
        <v>2</v>
      </c>
      <c r="B9" s="78">
        <f t="shared" si="1"/>
        <v>0.76283962710460351</v>
      </c>
      <c r="C9" s="13">
        <v>388605</v>
      </c>
      <c r="D9" s="13">
        <v>509419</v>
      </c>
      <c r="E9" s="12">
        <f t="shared" si="2"/>
        <v>0.95174909529553675</v>
      </c>
      <c r="F9" s="13">
        <v>789</v>
      </c>
      <c r="G9" s="13">
        <v>829</v>
      </c>
      <c r="H9" s="12">
        <f t="shared" si="3"/>
        <v>0.94991057757877539</v>
      </c>
      <c r="I9" s="12">
        <f t="shared" si="3"/>
        <v>5.008942242122464E-2</v>
      </c>
      <c r="J9" s="12">
        <f t="shared" si="3"/>
        <v>0.2959225949228651</v>
      </c>
      <c r="K9" s="12">
        <f t="shared" si="3"/>
        <v>0.7040774050771349</v>
      </c>
      <c r="L9" s="12">
        <f t="shared" si="3"/>
        <v>0.49900799011850078</v>
      </c>
      <c r="M9" s="12">
        <f t="shared" si="3"/>
        <v>0.50099200988149917</v>
      </c>
      <c r="N9" s="13">
        <v>369140</v>
      </c>
      <c r="O9" s="13">
        <v>19465</v>
      </c>
      <c r="P9" s="13">
        <v>114997</v>
      </c>
      <c r="Q9" s="13">
        <v>273608</v>
      </c>
      <c r="R9" s="13">
        <v>193917</v>
      </c>
      <c r="S9" s="13">
        <v>194688</v>
      </c>
      <c r="T9" s="13">
        <v>104902</v>
      </c>
      <c r="U9" s="13">
        <v>264238</v>
      </c>
      <c r="V9" s="13">
        <v>293835</v>
      </c>
      <c r="W9" s="13">
        <v>322505</v>
      </c>
      <c r="X9" s="13">
        <v>132334</v>
      </c>
      <c r="Y9" s="13">
        <v>28448</v>
      </c>
      <c r="Z9" s="13">
        <f>4*(INDEX(No._of_districts_per_county,MATCH('County Level-STH'!$A9,county,0))) + 3*(INDEX(No._of_divisions_per_county,MATCH('County Level-STH'!$A9,county,0)))</f>
        <v>69</v>
      </c>
      <c r="AA9" s="13">
        <f>3*(INDEX(No._of_districts_per_county,MATCH('County Level-STH'!$A9,county,0))) + 3*(INDEX(No._of_divisions_per_county,MATCH('County Level-STH'!$A9,county,0)))</f>
        <v>63</v>
      </c>
      <c r="AB9" s="77">
        <v>42152</v>
      </c>
    </row>
    <row r="10" spans="1:28">
      <c r="A10" s="27" t="s">
        <v>13</v>
      </c>
      <c r="B10" s="78">
        <f t="shared" si="1"/>
        <v>0.88547227682344343</v>
      </c>
      <c r="C10" s="13">
        <v>466241</v>
      </c>
      <c r="D10" s="13">
        <v>526545</v>
      </c>
      <c r="E10" s="12">
        <f t="shared" si="2"/>
        <v>1.0120481927710843</v>
      </c>
      <c r="F10" s="13">
        <v>1428</v>
      </c>
      <c r="G10" s="13">
        <v>1411</v>
      </c>
      <c r="H10" s="12">
        <f t="shared" si="3"/>
        <v>0.89595080655712389</v>
      </c>
      <c r="I10" s="12">
        <f t="shared" si="3"/>
        <v>0.10404919344287611</v>
      </c>
      <c r="J10" s="12">
        <f t="shared" si="3"/>
        <v>0.31552995124838873</v>
      </c>
      <c r="K10" s="12">
        <f t="shared" si="3"/>
        <v>0.68447004875161133</v>
      </c>
      <c r="L10" s="12">
        <f t="shared" si="3"/>
        <v>0.50447086378074857</v>
      </c>
      <c r="M10" s="12">
        <f t="shared" si="3"/>
        <v>0.49552913621925143</v>
      </c>
      <c r="N10" s="13">
        <v>417729</v>
      </c>
      <c r="O10" s="13">
        <v>48512</v>
      </c>
      <c r="P10" s="13">
        <v>147113</v>
      </c>
      <c r="Q10" s="13">
        <v>319128</v>
      </c>
      <c r="R10" s="13">
        <v>235205</v>
      </c>
      <c r="S10" s="13">
        <v>231036</v>
      </c>
      <c r="T10" s="13">
        <v>115746</v>
      </c>
      <c r="U10" s="13">
        <v>301983</v>
      </c>
      <c r="V10" s="13">
        <v>320149</v>
      </c>
      <c r="W10" s="13">
        <v>355264</v>
      </c>
      <c r="X10" s="13">
        <v>114867</v>
      </c>
      <c r="Y10" s="13">
        <v>57384</v>
      </c>
      <c r="Z10" s="13">
        <f>4*(INDEX(No._of_districts_per_county,MATCH('County Level-STH'!$A10,county,0))) + 3*(INDEX(No._of_divisions_per_county,MATCH('County Level-STH'!$A10,county,0)))</f>
        <v>126</v>
      </c>
      <c r="AA10" s="13">
        <f>3*(INDEX(No._of_districts_per_county,MATCH('County Level-STH'!$A10,county,0))) + 3*(INDEX(No._of_divisions_per_county,MATCH('County Level-STH'!$A10,county,0)))</f>
        <v>117</v>
      </c>
      <c r="AB10" s="77">
        <v>41907</v>
      </c>
    </row>
    <row r="11" spans="1:28">
      <c r="A11" s="27" t="s">
        <v>16</v>
      </c>
      <c r="B11" s="78">
        <f t="shared" si="1"/>
        <v>0.8153167436756964</v>
      </c>
      <c r="C11" s="13">
        <v>323971</v>
      </c>
      <c r="D11" s="13">
        <v>397356</v>
      </c>
      <c r="E11" s="12">
        <f t="shared" si="2"/>
        <v>0.99422632794457277</v>
      </c>
      <c r="F11" s="13">
        <v>861</v>
      </c>
      <c r="G11" s="13">
        <v>866</v>
      </c>
      <c r="H11" s="12">
        <f t="shared" si="3"/>
        <v>0.93130557982041606</v>
      </c>
      <c r="I11" s="12">
        <f t="shared" si="3"/>
        <v>6.8694420179583979E-2</v>
      </c>
      <c r="J11" s="12">
        <f t="shared" si="3"/>
        <v>0.26232594892752747</v>
      </c>
      <c r="K11" s="12">
        <f t="shared" si="3"/>
        <v>0.73767405107247253</v>
      </c>
      <c r="L11" s="12">
        <f t="shared" si="3"/>
        <v>0.50168687938117917</v>
      </c>
      <c r="M11" s="12">
        <f t="shared" si="3"/>
        <v>0.49831312061882083</v>
      </c>
      <c r="N11" s="13">
        <v>301716</v>
      </c>
      <c r="O11" s="13">
        <v>22255</v>
      </c>
      <c r="P11" s="13">
        <v>84986</v>
      </c>
      <c r="Q11" s="13">
        <v>238985</v>
      </c>
      <c r="R11" s="13">
        <v>162532</v>
      </c>
      <c r="S11" s="13">
        <v>161439</v>
      </c>
      <c r="T11" s="13">
        <v>70249</v>
      </c>
      <c r="U11" s="13">
        <v>231467</v>
      </c>
      <c r="V11" s="13">
        <v>249369</v>
      </c>
      <c r="W11" s="13">
        <v>270497</v>
      </c>
      <c r="X11" s="13">
        <v>84286</v>
      </c>
      <c r="Y11" s="13">
        <v>28179</v>
      </c>
      <c r="Z11" s="13">
        <f>4*(INDEX(No._of_districts_per_county,MATCH('County Level-STH'!$A11,county,0))) + 3*(INDEX(No._of_divisions_per_county,MATCH('County Level-STH'!$A11,county,0)))</f>
        <v>64</v>
      </c>
      <c r="AA11" s="13">
        <f>3*(INDEX(No._of_districts_per_county,MATCH('County Level-STH'!$A11,county,0))) + 3*(INDEX(No._of_divisions_per_county,MATCH('County Level-STH'!$A11,county,0)))</f>
        <v>57</v>
      </c>
      <c r="AB11" s="77">
        <v>42152</v>
      </c>
    </row>
    <row r="12" spans="1:28">
      <c r="A12" s="27" t="s">
        <v>15</v>
      </c>
      <c r="B12" s="78">
        <f t="shared" si="1"/>
        <v>0.81508651849847047</v>
      </c>
      <c r="C12" s="13">
        <v>228882</v>
      </c>
      <c r="D12" s="13">
        <v>280807</v>
      </c>
      <c r="E12" s="12">
        <f t="shared" si="2"/>
        <v>1.0098814229249011</v>
      </c>
      <c r="F12" s="13">
        <v>511</v>
      </c>
      <c r="G12" s="13">
        <v>506</v>
      </c>
      <c r="H12" s="12">
        <f t="shared" si="3"/>
        <v>0.94566632587971089</v>
      </c>
      <c r="I12" s="12">
        <f t="shared" si="3"/>
        <v>5.4333674120289055E-2</v>
      </c>
      <c r="J12" s="12">
        <f t="shared" si="3"/>
        <v>0.30145227671900804</v>
      </c>
      <c r="K12" s="12">
        <f t="shared" si="3"/>
        <v>0.69854772328099191</v>
      </c>
      <c r="L12" s="12">
        <f t="shared" si="3"/>
        <v>0.50524724530544118</v>
      </c>
      <c r="M12" s="12">
        <f t="shared" si="3"/>
        <v>0.49475275469455876</v>
      </c>
      <c r="N12" s="13">
        <v>216446</v>
      </c>
      <c r="O12" s="13">
        <v>12436</v>
      </c>
      <c r="P12" s="13">
        <v>68997</v>
      </c>
      <c r="Q12" s="13">
        <v>159885</v>
      </c>
      <c r="R12" s="13">
        <v>115642</v>
      </c>
      <c r="S12" s="13">
        <v>113240</v>
      </c>
      <c r="T12" s="13">
        <v>62042</v>
      </c>
      <c r="U12" s="13">
        <v>154404</v>
      </c>
      <c r="V12" s="13">
        <v>175229</v>
      </c>
      <c r="W12" s="13">
        <v>180501</v>
      </c>
      <c r="X12" s="13">
        <v>70220</v>
      </c>
      <c r="Y12" s="13">
        <v>18449</v>
      </c>
      <c r="Z12" s="13">
        <f>4*(INDEX(No._of_districts_per_county,MATCH('County Level-STH'!$A12,county,0))) + 3*(INDEX(No._of_divisions_per_county,MATCH('County Level-STH'!$A12,county,0)))</f>
        <v>33</v>
      </c>
      <c r="AA12" s="13">
        <f>3*(INDEX(No._of_districts_per_county,MATCH('County Level-STH'!$A12,county,0))) + 3*(INDEX(No._of_divisions_per_county,MATCH('County Level-STH'!$A12,county,0)))</f>
        <v>30</v>
      </c>
      <c r="AB12" s="77">
        <v>42159</v>
      </c>
    </row>
    <row r="13" spans="1:28">
      <c r="A13" s="27" t="s">
        <v>18</v>
      </c>
      <c r="B13" s="78">
        <f t="shared" si="1"/>
        <v>0.8076985507246377</v>
      </c>
      <c r="C13" s="13">
        <v>34832</v>
      </c>
      <c r="D13" s="13">
        <v>43125</v>
      </c>
      <c r="E13" s="12">
        <f t="shared" si="2"/>
        <v>1.0148148148148148</v>
      </c>
      <c r="F13" s="13">
        <v>137</v>
      </c>
      <c r="G13" s="13">
        <v>135</v>
      </c>
      <c r="H13" s="12">
        <f t="shared" si="3"/>
        <v>0.93218879191547999</v>
      </c>
      <c r="I13" s="12">
        <f t="shared" si="3"/>
        <v>6.7811208084519986E-2</v>
      </c>
      <c r="J13" s="12">
        <f t="shared" si="3"/>
        <v>0.29056614607257691</v>
      </c>
      <c r="K13" s="12">
        <f t="shared" si="3"/>
        <v>0.70943385392742309</v>
      </c>
      <c r="L13" s="12">
        <f t="shared" si="3"/>
        <v>0.51312011943040881</v>
      </c>
      <c r="M13" s="12">
        <f t="shared" si="3"/>
        <v>0.48687988056959119</v>
      </c>
      <c r="N13" s="13">
        <v>32470</v>
      </c>
      <c r="O13" s="13">
        <v>2362</v>
      </c>
      <c r="P13" s="13">
        <v>10121</v>
      </c>
      <c r="Q13" s="13">
        <v>24711</v>
      </c>
      <c r="R13" s="13">
        <v>17873</v>
      </c>
      <c r="S13" s="13">
        <v>16959</v>
      </c>
      <c r="T13" s="13">
        <v>8837</v>
      </c>
      <c r="U13" s="13">
        <v>23633</v>
      </c>
      <c r="V13" s="13">
        <v>26315</v>
      </c>
      <c r="W13" s="13">
        <v>27273</v>
      </c>
      <c r="X13" s="13">
        <v>11231</v>
      </c>
      <c r="Y13" s="13">
        <v>3662</v>
      </c>
      <c r="Z13" s="13">
        <f>4*(INDEX(No._of_districts_per_county,MATCH('County Level-STH'!$A13,county,0))) + 3*(INDEX(No._of_divisions_per_county,MATCH('County Level-STH'!$A13,county,0)))</f>
        <v>26</v>
      </c>
      <c r="AA13" s="13">
        <f>3*(INDEX(No._of_districts_per_county,MATCH('County Level-STH'!$A13,county,0))) + 3*(INDEX(No._of_divisions_per_county,MATCH('County Level-STH'!$A13,county,0)))</f>
        <v>24</v>
      </c>
      <c r="AB13" s="77">
        <v>42152</v>
      </c>
    </row>
    <row r="14" spans="1:28">
      <c r="A14" s="27" t="s">
        <v>1</v>
      </c>
      <c r="B14" s="78">
        <f t="shared" si="1"/>
        <v>0.77593337726246725</v>
      </c>
      <c r="C14" s="13">
        <v>387415</v>
      </c>
      <c r="D14" s="13">
        <v>499289</v>
      </c>
      <c r="E14" s="12">
        <f t="shared" si="2"/>
        <v>0.99826388888888884</v>
      </c>
      <c r="F14" s="13">
        <v>1150</v>
      </c>
      <c r="G14" s="13">
        <v>1152</v>
      </c>
      <c r="H14" s="12">
        <f t="shared" si="3"/>
        <v>0.90962146535369048</v>
      </c>
      <c r="I14" s="12">
        <f t="shared" si="3"/>
        <v>9.0378534646309516E-2</v>
      </c>
      <c r="J14" s="12">
        <f t="shared" si="3"/>
        <v>0.28249551514525767</v>
      </c>
      <c r="K14" s="12">
        <f t="shared" si="3"/>
        <v>0.71750448485474239</v>
      </c>
      <c r="L14" s="12">
        <f t="shared" si="3"/>
        <v>0.506038743982551</v>
      </c>
      <c r="M14" s="12">
        <f t="shared" si="3"/>
        <v>0.493961256017449</v>
      </c>
      <c r="N14" s="13">
        <v>352401</v>
      </c>
      <c r="O14" s="13">
        <v>35014</v>
      </c>
      <c r="P14" s="13">
        <v>109443</v>
      </c>
      <c r="Q14" s="13">
        <v>277972</v>
      </c>
      <c r="R14" s="13">
        <v>196047</v>
      </c>
      <c r="S14" s="13">
        <v>191368</v>
      </c>
      <c r="T14" s="13">
        <v>91166</v>
      </c>
      <c r="U14" s="13">
        <v>261235</v>
      </c>
      <c r="V14" s="13">
        <v>294701</v>
      </c>
      <c r="W14" s="13">
        <v>339125</v>
      </c>
      <c r="X14" s="13">
        <v>106670</v>
      </c>
      <c r="Y14" s="13">
        <v>39122</v>
      </c>
      <c r="Z14" s="13">
        <f>4*(INDEX(No._of_districts_per_county,MATCH('County Level-STH'!$A14,county,0))) + 3*(INDEX(No._of_divisions_per_county,MATCH('County Level-STH'!$A14,county,0)))</f>
        <v>94</v>
      </c>
      <c r="AA14" s="13">
        <f>3*(INDEX(No._of_districts_per_county,MATCH('County Level-STH'!$A14,county,0))) + 3*(INDEX(No._of_divisions_per_county,MATCH('County Level-STH'!$A14,county,0)))</f>
        <v>87</v>
      </c>
      <c r="AB14" s="77">
        <v>42152</v>
      </c>
    </row>
    <row r="15" spans="1:28">
      <c r="A15" s="27" t="s">
        <v>11</v>
      </c>
      <c r="B15" s="78">
        <f t="shared" si="1"/>
        <v>0.72878895278094713</v>
      </c>
      <c r="C15" s="13">
        <v>192264</v>
      </c>
      <c r="D15" s="13">
        <v>263813</v>
      </c>
      <c r="E15" s="12">
        <f t="shared" si="2"/>
        <v>0.90922619047619047</v>
      </c>
      <c r="F15" s="13">
        <v>611</v>
      </c>
      <c r="G15" s="13">
        <v>672</v>
      </c>
      <c r="H15" s="12">
        <f t="shared" si="3"/>
        <v>0.93387217575833226</v>
      </c>
      <c r="I15" s="12">
        <f t="shared" si="3"/>
        <v>6.6127824241667701E-2</v>
      </c>
      <c r="J15" s="12">
        <f t="shared" si="3"/>
        <v>0.28618982232763285</v>
      </c>
      <c r="K15" s="12">
        <f t="shared" si="3"/>
        <v>0.71381017767236721</v>
      </c>
      <c r="L15" s="12">
        <f t="shared" si="3"/>
        <v>0.50357321183372861</v>
      </c>
      <c r="M15" s="12">
        <f t="shared" si="3"/>
        <v>0.49642678816627139</v>
      </c>
      <c r="N15" s="13">
        <v>179550</v>
      </c>
      <c r="O15" s="13">
        <v>12714</v>
      </c>
      <c r="P15" s="13">
        <v>55024</v>
      </c>
      <c r="Q15" s="13">
        <v>137240</v>
      </c>
      <c r="R15" s="13">
        <v>96819</v>
      </c>
      <c r="S15" s="13">
        <v>95445</v>
      </c>
      <c r="T15" s="13">
        <v>49550</v>
      </c>
      <c r="U15" s="13">
        <v>130000</v>
      </c>
      <c r="V15" s="13">
        <v>138003</v>
      </c>
      <c r="W15" s="13">
        <v>176925</v>
      </c>
      <c r="X15" s="13">
        <v>58623</v>
      </c>
      <c r="Y15" s="13">
        <v>13910</v>
      </c>
      <c r="Z15" s="13">
        <f>4*(INDEX(No._of_districts_per_county,MATCH('County Level-STH'!$A15,county,0))) + 3*(INDEX(No._of_divisions_per_county,MATCH('County Level-STH'!$A15,county,0)))</f>
        <v>40</v>
      </c>
      <c r="AA15" s="13">
        <f>3*(INDEX(No._of_districts_per_county,MATCH('County Level-STH'!$A15,county,0))) + 3*(INDEX(No._of_divisions_per_county,MATCH('County Level-STH'!$A15,county,0)))</f>
        <v>36</v>
      </c>
      <c r="AB15" s="77">
        <v>42152</v>
      </c>
    </row>
    <row r="16" spans="1:28">
      <c r="A16" s="27" t="s">
        <v>20</v>
      </c>
      <c r="B16" s="78">
        <f t="shared" si="1"/>
        <v>0.92984791816312884</v>
      </c>
      <c r="C16" s="13">
        <v>150163</v>
      </c>
      <c r="D16" s="13">
        <v>161492</v>
      </c>
      <c r="E16" s="12">
        <f t="shared" si="2"/>
        <v>1.0114416475972541</v>
      </c>
      <c r="F16" s="13">
        <v>442</v>
      </c>
      <c r="G16" s="13">
        <v>437</v>
      </c>
      <c r="H16" s="12">
        <f t="shared" si="3"/>
        <v>0.9127215092932347</v>
      </c>
      <c r="I16" s="12">
        <f t="shared" si="3"/>
        <v>8.7278490706765313E-2</v>
      </c>
      <c r="J16" s="12">
        <f t="shared" si="3"/>
        <v>0.28987167278224329</v>
      </c>
      <c r="K16" s="12">
        <f t="shared" si="3"/>
        <v>0.71012832721775665</v>
      </c>
      <c r="L16" s="12">
        <f t="shared" si="3"/>
        <v>0.51082490360474953</v>
      </c>
      <c r="M16" s="12">
        <f t="shared" si="3"/>
        <v>0.48917509639525047</v>
      </c>
      <c r="N16" s="13">
        <v>137057</v>
      </c>
      <c r="O16" s="13">
        <v>13106</v>
      </c>
      <c r="P16" s="13">
        <v>43528</v>
      </c>
      <c r="Q16" s="13">
        <v>106635</v>
      </c>
      <c r="R16" s="13">
        <v>76707</v>
      </c>
      <c r="S16" s="13">
        <v>73456</v>
      </c>
      <c r="T16" s="13">
        <v>33778</v>
      </c>
      <c r="U16" s="13">
        <v>103279</v>
      </c>
      <c r="V16" s="13">
        <v>107138</v>
      </c>
      <c r="W16" s="13">
        <v>111378</v>
      </c>
      <c r="X16" s="13">
        <v>32812</v>
      </c>
      <c r="Y16" s="13">
        <v>18821</v>
      </c>
      <c r="Z16" s="13">
        <f>4*(INDEX(No._of_districts_per_county,MATCH('County Level-STH'!$A16,county,0))) + 3*(INDEX(No._of_divisions_per_county,MATCH('County Level-STH'!$A16,county,0)))</f>
        <v>39</v>
      </c>
      <c r="AA16" s="13">
        <f>3*(INDEX(No._of_districts_per_county,MATCH('County Level-STH'!$A16,county,0))) + 3*(INDEX(No._of_divisions_per_county,MATCH('County Level-STH'!$A16,county,0)))</f>
        <v>36</v>
      </c>
      <c r="AB16" s="77">
        <v>41906</v>
      </c>
    </row>
    <row r="17" spans="1:28">
      <c r="A17" s="27" t="s">
        <v>21</v>
      </c>
      <c r="B17" s="78">
        <f t="shared" si="1"/>
        <v>0.88836159769232559</v>
      </c>
      <c r="C17" s="13">
        <v>114564</v>
      </c>
      <c r="D17" s="13">
        <v>128961</v>
      </c>
      <c r="E17" s="12">
        <f t="shared" si="2"/>
        <v>1.0202020202020201</v>
      </c>
      <c r="F17" s="13">
        <v>303</v>
      </c>
      <c r="G17" s="13">
        <v>297</v>
      </c>
      <c r="H17" s="12">
        <f t="shared" si="3"/>
        <v>0.90505743514542092</v>
      </c>
      <c r="I17" s="12">
        <f t="shared" si="3"/>
        <v>9.4942564854579095E-2</v>
      </c>
      <c r="J17" s="12">
        <f t="shared" si="3"/>
        <v>0.28737648825110856</v>
      </c>
      <c r="K17" s="12">
        <f t="shared" si="3"/>
        <v>0.71262351174889149</v>
      </c>
      <c r="L17" s="12">
        <f t="shared" si="3"/>
        <v>0.51682029258754936</v>
      </c>
      <c r="M17" s="12">
        <f t="shared" si="3"/>
        <v>0.4831797074124507</v>
      </c>
      <c r="N17" s="13">
        <v>103687</v>
      </c>
      <c r="O17" s="13">
        <v>10877</v>
      </c>
      <c r="P17" s="13">
        <v>32923</v>
      </c>
      <c r="Q17" s="13">
        <v>81641</v>
      </c>
      <c r="R17" s="13">
        <v>59209</v>
      </c>
      <c r="S17" s="13">
        <v>55355</v>
      </c>
      <c r="T17" s="13">
        <v>25607</v>
      </c>
      <c r="U17" s="13">
        <v>78080</v>
      </c>
      <c r="V17" s="13">
        <v>85257</v>
      </c>
      <c r="W17" s="13">
        <v>87239</v>
      </c>
      <c r="X17" s="13">
        <v>27905</v>
      </c>
      <c r="Y17" s="13">
        <v>13608</v>
      </c>
      <c r="Z17" s="13">
        <f>4*(INDEX(No._of_districts_per_county,MATCH('County Level-STH'!$A17,county,0))) + 3*(INDEX(No._of_divisions_per_county,MATCH('County Level-STH'!$A17,county,0)))</f>
        <v>26</v>
      </c>
      <c r="AA17" s="13">
        <f>3*(INDEX(No._of_districts_per_county,MATCH('County Level-STH'!$A17,county,0))) + 3*(INDEX(No._of_divisions_per_county,MATCH('County Level-STH'!$A17,county,0)))</f>
        <v>24</v>
      </c>
      <c r="AB17" s="77">
        <v>41906</v>
      </c>
    </row>
    <row r="18" spans="1:28">
      <c r="A18" s="27" t="s">
        <v>6</v>
      </c>
      <c r="B18" s="78">
        <f t="shared" si="1"/>
        <v>0.83755770639605875</v>
      </c>
      <c r="C18" s="13">
        <v>216079</v>
      </c>
      <c r="D18" s="13">
        <v>257987</v>
      </c>
      <c r="E18" s="12">
        <f t="shared" si="2"/>
        <v>0.96866096866096862</v>
      </c>
      <c r="F18" s="13">
        <v>680</v>
      </c>
      <c r="G18" s="13">
        <v>702</v>
      </c>
      <c r="H18" s="12">
        <f t="shared" si="3"/>
        <v>0.8810851586688202</v>
      </c>
      <c r="I18" s="12">
        <f t="shared" si="3"/>
        <v>0.1189148413311798</v>
      </c>
      <c r="J18" s="12">
        <f t="shared" si="3"/>
        <v>0.2957714539589687</v>
      </c>
      <c r="K18" s="12">
        <f t="shared" si="3"/>
        <v>0.70422854604103124</v>
      </c>
      <c r="L18" s="12">
        <f t="shared" si="3"/>
        <v>0.50479222876818197</v>
      </c>
      <c r="M18" s="12">
        <f t="shared" si="3"/>
        <v>0.49520777123181797</v>
      </c>
      <c r="N18" s="13">
        <v>190384</v>
      </c>
      <c r="O18" s="13">
        <v>25695</v>
      </c>
      <c r="P18" s="13">
        <v>63910</v>
      </c>
      <c r="Q18" s="13">
        <v>152169</v>
      </c>
      <c r="R18" s="13">
        <v>109075</v>
      </c>
      <c r="S18" s="13">
        <v>107004</v>
      </c>
      <c r="T18" s="13">
        <v>48630</v>
      </c>
      <c r="U18" s="13">
        <v>141754</v>
      </c>
      <c r="V18" s="13">
        <v>148825</v>
      </c>
      <c r="W18" s="13">
        <v>180200</v>
      </c>
      <c r="X18" s="13">
        <v>50146</v>
      </c>
      <c r="Y18" s="13">
        <v>23244</v>
      </c>
      <c r="Z18" s="13">
        <f>4*(INDEX(No._of_districts_per_county,MATCH('County Level-STH'!$A18,county,0))) + 3*(INDEX(No._of_divisions_per_county,MATCH('County Level-STH'!$A18,county,0)))</f>
        <v>62</v>
      </c>
      <c r="AA18" s="13">
        <f>3*(INDEX(No._of_districts_per_county,MATCH('County Level-STH'!$A18,county,0))) + 3*(INDEX(No._of_divisions_per_county,MATCH('County Level-STH'!$A18,county,0)))</f>
        <v>57</v>
      </c>
      <c r="AB18" s="77">
        <v>41906</v>
      </c>
    </row>
    <row r="19" spans="1:28">
      <c r="A19" s="27" t="s">
        <v>5</v>
      </c>
      <c r="B19" s="78">
        <f t="shared" si="1"/>
        <v>0.84264127465614247</v>
      </c>
      <c r="C19" s="13">
        <v>315570</v>
      </c>
      <c r="D19" s="13">
        <v>374501</v>
      </c>
      <c r="E19" s="12">
        <f t="shared" si="2"/>
        <v>0.98298429319371727</v>
      </c>
      <c r="F19" s="13">
        <v>751</v>
      </c>
      <c r="G19" s="13">
        <v>764</v>
      </c>
      <c r="H19" s="12">
        <f t="shared" ref="H19:M24" si="4">N19/$C19</f>
        <v>0.93421111005482138</v>
      </c>
      <c r="I19" s="12">
        <f t="shared" si="4"/>
        <v>6.5788889945178564E-2</v>
      </c>
      <c r="J19" s="12">
        <f t="shared" si="4"/>
        <v>0.24520074785309123</v>
      </c>
      <c r="K19" s="12">
        <f t="shared" si="4"/>
        <v>0.75479925214690879</v>
      </c>
      <c r="L19" s="12">
        <f t="shared" si="4"/>
        <v>0.50045314827138199</v>
      </c>
      <c r="M19" s="12">
        <f t="shared" si="4"/>
        <v>0.49954685172861807</v>
      </c>
      <c r="N19" s="13">
        <v>294809</v>
      </c>
      <c r="O19" s="13">
        <v>20761</v>
      </c>
      <c r="P19" s="13">
        <v>77378</v>
      </c>
      <c r="Q19" s="13">
        <v>238192</v>
      </c>
      <c r="R19" s="13">
        <v>157928</v>
      </c>
      <c r="S19" s="13">
        <v>157642</v>
      </c>
      <c r="T19" s="13">
        <v>63589</v>
      </c>
      <c r="U19" s="13">
        <v>231220</v>
      </c>
      <c r="V19" s="13">
        <v>244575</v>
      </c>
      <c r="W19" s="13">
        <v>256501</v>
      </c>
      <c r="X19" s="13">
        <v>77875</v>
      </c>
      <c r="Y19" s="13">
        <v>20091</v>
      </c>
      <c r="Z19" s="13">
        <f>4*(INDEX(No._of_districts_per_county,MATCH('County Level-STH'!$A19,county,0))) + 3*(INDEX(No._of_divisions_per_county,MATCH('County Level-STH'!$A19,county,0)))</f>
        <v>66</v>
      </c>
      <c r="AA19" s="13">
        <f>3*(INDEX(No._of_districts_per_county,MATCH('County Level-STH'!$A19,county,0))) + 3*(INDEX(No._of_divisions_per_county,MATCH('County Level-STH'!$A19,county,0)))</f>
        <v>60</v>
      </c>
      <c r="AB19" s="77">
        <v>42081</v>
      </c>
    </row>
    <row r="20" spans="1:28">
      <c r="A20" s="27" t="s">
        <v>19</v>
      </c>
      <c r="B20" s="78">
        <f t="shared" si="1"/>
        <v>0.85876556066610743</v>
      </c>
      <c r="C20" s="13">
        <v>89060</v>
      </c>
      <c r="D20" s="13">
        <v>103707</v>
      </c>
      <c r="E20" s="12">
        <f t="shared" si="2"/>
        <v>0.99264705882352944</v>
      </c>
      <c r="F20" s="13">
        <v>270</v>
      </c>
      <c r="G20" s="13">
        <v>272</v>
      </c>
      <c r="H20" s="12">
        <f t="shared" si="4"/>
        <v>0.97333258477430951</v>
      </c>
      <c r="I20" s="12">
        <f t="shared" si="4"/>
        <v>2.6667415225690546E-2</v>
      </c>
      <c r="J20" s="12">
        <f t="shared" si="4"/>
        <v>0.25197619582304065</v>
      </c>
      <c r="K20" s="12">
        <f t="shared" si="4"/>
        <v>0.74802380417695935</v>
      </c>
      <c r="L20" s="12">
        <f t="shared" si="4"/>
        <v>0.50858971479901194</v>
      </c>
      <c r="M20" s="12">
        <f t="shared" si="4"/>
        <v>0.49141028520098812</v>
      </c>
      <c r="N20" s="13">
        <v>86685</v>
      </c>
      <c r="O20" s="13">
        <v>2375</v>
      </c>
      <c r="P20" s="13">
        <v>22441</v>
      </c>
      <c r="Q20" s="13">
        <v>66619</v>
      </c>
      <c r="R20" s="13">
        <v>45295</v>
      </c>
      <c r="S20" s="13">
        <v>43765</v>
      </c>
      <c r="T20" s="13">
        <v>20836</v>
      </c>
      <c r="U20" s="13">
        <v>65849</v>
      </c>
      <c r="V20" s="13">
        <v>69274</v>
      </c>
      <c r="W20" s="13">
        <v>69478</v>
      </c>
      <c r="X20" s="13">
        <v>23118</v>
      </c>
      <c r="Y20" s="13">
        <v>6451</v>
      </c>
      <c r="Z20" s="13">
        <f>4*(INDEX(No._of_districts_per_county,MATCH('County Level-STH'!$A20,county,0))) + 3*(INDEX(No._of_divisions_per_county,MATCH('County Level-STH'!$A20,county,0)))</f>
        <v>43</v>
      </c>
      <c r="AA20" s="13">
        <f>3*(INDEX(No._of_districts_per_county,MATCH('County Level-STH'!$A20,county,0))) + 3*(INDEX(No._of_divisions_per_county,MATCH('County Level-STH'!$A20,county,0)))</f>
        <v>39</v>
      </c>
      <c r="AB20" s="77">
        <v>42152</v>
      </c>
    </row>
    <row r="21" spans="1:28">
      <c r="A21" s="27" t="s">
        <v>9</v>
      </c>
      <c r="B21" s="78">
        <f t="shared" si="1"/>
        <v>0.76376009073320439</v>
      </c>
      <c r="C21" s="13">
        <v>68688</v>
      </c>
      <c r="D21" s="13">
        <v>89934</v>
      </c>
      <c r="E21" s="12">
        <f t="shared" si="2"/>
        <v>1.0099502487562189</v>
      </c>
      <c r="F21" s="13">
        <v>203</v>
      </c>
      <c r="G21" s="13">
        <v>201</v>
      </c>
      <c r="H21" s="12">
        <f t="shared" si="4"/>
        <v>0.93856277661309107</v>
      </c>
      <c r="I21" s="12">
        <f t="shared" si="4"/>
        <v>6.1437223386908921E-2</v>
      </c>
      <c r="J21" s="12">
        <f t="shared" si="4"/>
        <v>0.32569007686932216</v>
      </c>
      <c r="K21" s="12">
        <f t="shared" si="4"/>
        <v>0.67430992313067784</v>
      </c>
      <c r="L21" s="12">
        <f t="shared" si="4"/>
        <v>0.51617458653622172</v>
      </c>
      <c r="M21" s="12">
        <f t="shared" si="4"/>
        <v>0.48382541346377822</v>
      </c>
      <c r="N21" s="13">
        <v>64468</v>
      </c>
      <c r="O21" s="13">
        <v>4220</v>
      </c>
      <c r="P21" s="13">
        <v>22371</v>
      </c>
      <c r="Q21" s="13">
        <v>46317</v>
      </c>
      <c r="R21" s="13">
        <v>35455</v>
      </c>
      <c r="S21" s="13">
        <v>33233</v>
      </c>
      <c r="T21" s="13">
        <v>19910</v>
      </c>
      <c r="U21" s="13">
        <v>44558</v>
      </c>
      <c r="V21" s="13">
        <v>51303</v>
      </c>
      <c r="W21" s="13">
        <v>54810</v>
      </c>
      <c r="X21" s="13">
        <v>25487</v>
      </c>
      <c r="Y21" s="13">
        <v>7323</v>
      </c>
      <c r="Z21" s="13">
        <f>4*(INDEX(No._of_districts_per_county,MATCH('County Level-STH'!$A21,county,0))) + 3*(INDEX(No._of_divisions_per_county,MATCH('County Level-STH'!$A21,county,0)))</f>
        <v>36</v>
      </c>
      <c r="AA21" s="13">
        <f>3*(INDEX(No._of_districts_per_county,MATCH('County Level-STH'!$A21,county,0))) + 3*(INDEX(No._of_divisions_per_county,MATCH('County Level-STH'!$A21,county,0)))</f>
        <v>33</v>
      </c>
      <c r="AB21" s="77">
        <v>42152</v>
      </c>
    </row>
    <row r="22" spans="1:28">
      <c r="A22" s="27" t="s">
        <v>17</v>
      </c>
      <c r="B22" s="78">
        <f t="shared" si="1"/>
        <v>0.85038278877844964</v>
      </c>
      <c r="C22" s="13">
        <v>327678</v>
      </c>
      <c r="D22" s="13">
        <v>385330</v>
      </c>
      <c r="E22" s="12">
        <f t="shared" si="2"/>
        <v>0.97532656023222064</v>
      </c>
      <c r="F22" s="13">
        <v>672</v>
      </c>
      <c r="G22" s="13">
        <v>689</v>
      </c>
      <c r="H22" s="12">
        <f t="shared" si="4"/>
        <v>0.86839824461819226</v>
      </c>
      <c r="I22" s="12">
        <f t="shared" si="4"/>
        <v>0.13160175538180774</v>
      </c>
      <c r="J22" s="12">
        <f t="shared" si="4"/>
        <v>0.25720371828441335</v>
      </c>
      <c r="K22" s="12">
        <f t="shared" si="4"/>
        <v>0.74279628171558665</v>
      </c>
      <c r="L22" s="12">
        <f t="shared" si="4"/>
        <v>0.49913329549130547</v>
      </c>
      <c r="M22" s="12">
        <f t="shared" si="4"/>
        <v>0.50086670450869453</v>
      </c>
      <c r="N22" s="13">
        <v>284555</v>
      </c>
      <c r="O22" s="13">
        <v>43123</v>
      </c>
      <c r="P22" s="13">
        <v>84280</v>
      </c>
      <c r="Q22" s="13">
        <v>243398</v>
      </c>
      <c r="R22" s="13">
        <v>163555</v>
      </c>
      <c r="S22" s="13">
        <v>164123</v>
      </c>
      <c r="T22" s="13">
        <v>56896</v>
      </c>
      <c r="U22" s="13">
        <v>227659</v>
      </c>
      <c r="V22" s="13">
        <v>243861</v>
      </c>
      <c r="W22" s="13">
        <v>278977</v>
      </c>
      <c r="X22" s="13">
        <v>65067</v>
      </c>
      <c r="Y22" s="13">
        <v>39195</v>
      </c>
      <c r="Z22" s="13">
        <f>4*(INDEX(No._of_districts_per_county,MATCH('County Level-STH'!$A22,county,0))) + 3*(INDEX(No._of_divisions_per_county,MATCH('County Level-STH'!$A22,county,0)))</f>
        <v>36</v>
      </c>
      <c r="AA22" s="13">
        <f>3*(INDEX(No._of_districts_per_county,MATCH('County Level-STH'!$A22,county,0))) + 3*(INDEX(No._of_divisions_per_county,MATCH('County Level-STH'!$A22,county,0)))</f>
        <v>33</v>
      </c>
      <c r="AB22" s="77">
        <v>41907</v>
      </c>
    </row>
    <row r="23" spans="1:28" ht="15" thickBot="1">
      <c r="A23" s="27" t="s">
        <v>12</v>
      </c>
      <c r="B23" s="78">
        <f t="shared" si="1"/>
        <v>0.86602612367826626</v>
      </c>
      <c r="C23" s="13">
        <v>211636</v>
      </c>
      <c r="D23" s="13">
        <v>244376</v>
      </c>
      <c r="E23" s="12">
        <f t="shared" si="2"/>
        <v>1</v>
      </c>
      <c r="F23" s="13">
        <v>482</v>
      </c>
      <c r="G23" s="13">
        <v>482</v>
      </c>
      <c r="H23" s="12">
        <f t="shared" si="4"/>
        <v>0.92103895367517818</v>
      </c>
      <c r="I23" s="12">
        <f t="shared" si="4"/>
        <v>7.8961046324821871E-2</v>
      </c>
      <c r="J23" s="12">
        <f t="shared" si="4"/>
        <v>0.23962841860553025</v>
      </c>
      <c r="K23" s="12">
        <f t="shared" si="4"/>
        <v>0.7603715813944697</v>
      </c>
      <c r="L23" s="12">
        <f t="shared" si="4"/>
        <v>0.49481657184977978</v>
      </c>
      <c r="M23" s="12">
        <f t="shared" si="4"/>
        <v>0.50518342815022022</v>
      </c>
      <c r="N23" s="13">
        <v>194925</v>
      </c>
      <c r="O23" s="13">
        <v>16711</v>
      </c>
      <c r="P23" s="13">
        <v>50714</v>
      </c>
      <c r="Q23" s="13">
        <v>160922</v>
      </c>
      <c r="R23" s="13">
        <v>104721</v>
      </c>
      <c r="S23" s="13">
        <v>106915</v>
      </c>
      <c r="T23" s="13">
        <v>38836</v>
      </c>
      <c r="U23" s="13">
        <v>156089</v>
      </c>
      <c r="V23" s="13">
        <v>164172</v>
      </c>
      <c r="W23" s="13">
        <v>175033</v>
      </c>
      <c r="X23" s="13">
        <v>43159</v>
      </c>
      <c r="Y23" s="13">
        <v>19871</v>
      </c>
      <c r="Z23" s="13">
        <f>4*(INDEX(No._of_districts_per_county,MATCH('County Level-STH'!$A23,county,0))) + 3*(INDEX(No._of_divisions_per_county,MATCH('County Level-STH'!$A23,county,0)))</f>
        <v>46</v>
      </c>
      <c r="AA23" s="13">
        <f>3*(INDEX(No._of_districts_per_county,MATCH('County Level-STH'!$A23,county,0))) + 3*(INDEX(No._of_divisions_per_county,MATCH('County Level-STH'!$A23,county,0)))</f>
        <v>42</v>
      </c>
      <c r="AB23" s="77">
        <v>41906</v>
      </c>
    </row>
    <row r="24" spans="1:28" s="32" customFormat="1" ht="15" thickBot="1">
      <c r="A24" s="30" t="s">
        <v>418</v>
      </c>
      <c r="B24" s="79">
        <f t="shared" si="1"/>
        <v>0.82578779137255276</v>
      </c>
      <c r="C24" s="21">
        <f>SUM(C3:C23)</f>
        <v>6167847</v>
      </c>
      <c r="D24" s="21">
        <f>SUM(D3:D23)</f>
        <v>7469046</v>
      </c>
      <c r="E24" s="20">
        <f>F24/G24</f>
        <v>0.9889765752223475</v>
      </c>
      <c r="F24" s="31">
        <f>SUM(F3:F23)</f>
        <v>15790</v>
      </c>
      <c r="G24" s="31">
        <f t="shared" ref="G24:Y24" si="5">SUM(G3:G23)</f>
        <v>15966</v>
      </c>
      <c r="H24" s="20">
        <f t="shared" si="4"/>
        <v>0.91114468306363627</v>
      </c>
      <c r="I24" s="20">
        <f t="shared" si="4"/>
        <v>8.8855316936363699E-2</v>
      </c>
      <c r="J24" s="20">
        <f t="shared" si="4"/>
        <v>0.27237656835521373</v>
      </c>
      <c r="K24" s="20">
        <f t="shared" si="4"/>
        <v>0.72762343164478627</v>
      </c>
      <c r="L24" s="20">
        <f t="shared" si="4"/>
        <v>0.50299772351681227</v>
      </c>
      <c r="M24" s="20">
        <f t="shared" si="4"/>
        <v>0.49700227648318773</v>
      </c>
      <c r="N24" s="21">
        <f t="shared" si="5"/>
        <v>5619801</v>
      </c>
      <c r="O24" s="21">
        <f t="shared" si="5"/>
        <v>548046</v>
      </c>
      <c r="P24" s="21">
        <f t="shared" si="5"/>
        <v>1679977</v>
      </c>
      <c r="Q24" s="21">
        <f t="shared" si="5"/>
        <v>4487870</v>
      </c>
      <c r="R24" s="21">
        <f t="shared" si="5"/>
        <v>3102413</v>
      </c>
      <c r="S24" s="21">
        <f t="shared" si="5"/>
        <v>3065434</v>
      </c>
      <c r="T24" s="21">
        <f>SUM(T3:T23)</f>
        <v>1338701</v>
      </c>
      <c r="U24" s="21">
        <f>SUM(U3:U23)</f>
        <v>4281100</v>
      </c>
      <c r="V24" s="21">
        <f t="shared" si="5"/>
        <v>4714532</v>
      </c>
      <c r="W24" s="21">
        <f t="shared" si="5"/>
        <v>5153620</v>
      </c>
      <c r="X24" s="21">
        <f t="shared" si="5"/>
        <v>1515174</v>
      </c>
      <c r="Y24" s="21">
        <f t="shared" si="5"/>
        <v>627069</v>
      </c>
      <c r="Z24" s="21">
        <f>SUM(Z3:Z23)</f>
        <v>1284</v>
      </c>
      <c r="AA24" s="21">
        <f>SUM(AA3:AA23)</f>
        <v>1173</v>
      </c>
      <c r="AB24" s="22"/>
    </row>
    <row r="114" spans="6:6">
      <c r="F114" t="e">
        <f>G114/H114</f>
        <v>#DIV/0!</v>
      </c>
    </row>
  </sheetData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A1:Z9"/>
  <sheetViews>
    <sheetView topLeftCell="C2" zoomScale="90" zoomScaleNormal="90" zoomScalePageLayoutView="90" workbookViewId="0">
      <selection activeCell="T2" sqref="T1:T1048576"/>
    </sheetView>
  </sheetViews>
  <sheetFormatPr baseColWidth="10" defaultColWidth="8.83203125" defaultRowHeight="14" x14ac:dyDescent="0"/>
  <cols>
    <col min="1" max="1" width="7.83203125" style="33" bestFit="1" customWidth="1"/>
    <col min="2" max="2" width="9.83203125" style="33" bestFit="1" customWidth="1"/>
    <col min="3" max="3" width="11" style="3" bestFit="1" customWidth="1"/>
    <col min="4" max="4" width="13" style="2" bestFit="1" customWidth="1"/>
    <col min="5" max="5" width="11.5" style="2" bestFit="1" customWidth="1"/>
    <col min="6" max="6" width="9.83203125" style="3" bestFit="1" customWidth="1"/>
    <col min="7" max="8" width="9.33203125" bestFit="1" customWidth="1"/>
    <col min="9" max="10" width="14.5" bestFit="1" customWidth="1"/>
    <col min="11" max="11" width="10.1640625" customWidth="1"/>
    <col min="12" max="12" width="10.1640625" bestFit="1" customWidth="1"/>
    <col min="13" max="13" width="12.6640625" style="2" bestFit="1" customWidth="1"/>
    <col min="14" max="14" width="14.5" style="2" bestFit="1" customWidth="1"/>
    <col min="15" max="15" width="10" style="2" bestFit="1" customWidth="1"/>
    <col min="16" max="16" width="10.1640625" style="2" bestFit="1" customWidth="1"/>
    <col min="17" max="17" width="16.33203125" style="2" bestFit="1" customWidth="1"/>
    <col min="18" max="18" width="21" style="2" bestFit="1" customWidth="1"/>
    <col min="19" max="19" width="16" style="2" bestFit="1" customWidth="1"/>
    <col min="20" max="20" width="10.6640625" customWidth="1"/>
  </cols>
  <sheetData>
    <row r="1" spans="1:26" ht="29" hidden="1" thickBot="1">
      <c r="A1" s="4" t="str">
        <f>'SCH - Divisional Level Data'!A1</f>
        <v>county</v>
      </c>
      <c r="B1" s="5" t="str">
        <f>'SCH - Divisional Level Data'!B1</f>
        <v>district_name</v>
      </c>
      <c r="C1" s="68" t="str">
        <f>'SCH - Divisional Level Data'!D1</f>
        <v>child_trt</v>
      </c>
      <c r="D1" s="7" t="str">
        <f>'SCH - Divisional Level Data'!E1</f>
        <v>ap_total_child</v>
      </c>
      <c r="E1" s="8" t="str">
        <f>'SCH - Divisional Level Data'!F1</f>
        <v>child_est</v>
      </c>
      <c r="F1" s="9" t="str">
        <f>'SCH - Divisional Level Data'!G1</f>
        <v>sch_trt</v>
      </c>
      <c r="G1" s="7" t="str">
        <f>'SCH - Divisional Level Data'!H1</f>
        <v>sch_ap</v>
      </c>
      <c r="H1" s="8" t="str">
        <f>'SCH - Divisional Level Data'!I1</f>
        <v>sch_p</v>
      </c>
      <c r="I1" s="7"/>
      <c r="J1" s="7"/>
      <c r="K1" s="7"/>
      <c r="L1" s="7"/>
      <c r="M1" s="7" t="str">
        <f>'SCH - Divisional Level Data'!J1</f>
        <v>ap_enroll_total</v>
      </c>
      <c r="N1" s="7" t="str">
        <f>'SCH - Divisional Level Data'!K1</f>
        <v>ap_ne_total</v>
      </c>
      <c r="O1" s="7" t="str">
        <f>'SCH - Divisional Level Data'!L1</f>
        <v>ap_o5_total</v>
      </c>
      <c r="P1" s="7" t="str">
        <f>'SCH - Divisional Level Data'!M1</f>
        <v>ap_total_m</v>
      </c>
      <c r="Q1" s="7" t="str">
        <f>'SCH - Divisional Level Data'!N1</f>
        <v>ap_total_f</v>
      </c>
      <c r="R1" s="7" t="str">
        <f>'SCH - Divisional Level Data'!O1</f>
        <v>ap_reg_total</v>
      </c>
      <c r="S1" s="7" t="str">
        <f>'SCH - Divisional Level Data'!P1</f>
        <v>p_pri_enroll</v>
      </c>
      <c r="T1" s="7" t="str">
        <f>'SCH - Divisional Level Data'!Q1</f>
        <v>adults_dwm_pzq</v>
      </c>
      <c r="U1" s="7"/>
      <c r="V1" s="7"/>
      <c r="W1" s="7"/>
      <c r="X1" s="7"/>
      <c r="Y1" s="7"/>
      <c r="Z1" s="69"/>
    </row>
    <row r="2" spans="1:26" ht="43" thickBot="1">
      <c r="A2" s="34" t="s">
        <v>392</v>
      </c>
      <c r="B2" s="35" t="s">
        <v>419</v>
      </c>
      <c r="C2" s="36" t="s">
        <v>394</v>
      </c>
      <c r="D2" s="37" t="s">
        <v>395</v>
      </c>
      <c r="E2" s="38" t="s">
        <v>396</v>
      </c>
      <c r="F2" s="36" t="s">
        <v>397</v>
      </c>
      <c r="G2" s="37" t="s">
        <v>398</v>
      </c>
      <c r="H2" s="39" t="s">
        <v>399</v>
      </c>
      <c r="I2" s="39" t="s">
        <v>400</v>
      </c>
      <c r="J2" s="39" t="s">
        <v>401</v>
      </c>
      <c r="K2" s="39" t="s">
        <v>404</v>
      </c>
      <c r="L2" s="37" t="s">
        <v>405</v>
      </c>
      <c r="M2" s="37" t="s">
        <v>406</v>
      </c>
      <c r="N2" s="37" t="s">
        <v>407</v>
      </c>
      <c r="O2" s="37" t="s">
        <v>409</v>
      </c>
      <c r="P2" s="37" t="s">
        <v>410</v>
      </c>
      <c r="Q2" s="37" t="s">
        <v>411</v>
      </c>
      <c r="R2" s="37" t="s">
        <v>414</v>
      </c>
      <c r="S2" s="37" t="s">
        <v>415</v>
      </c>
      <c r="T2" s="40" t="s">
        <v>417</v>
      </c>
    </row>
    <row r="3" spans="1:26">
      <c r="A3" s="41" t="s">
        <v>8</v>
      </c>
      <c r="B3" s="42" t="s">
        <v>33</v>
      </c>
      <c r="C3" s="43">
        <f>D3/E3</f>
        <v>0.81901875791169587</v>
      </c>
      <c r="D3" s="44">
        <v>21351</v>
      </c>
      <c r="E3" s="44">
        <v>26069</v>
      </c>
      <c r="F3" s="43">
        <f>G3/H3</f>
        <v>0.93103448275862066</v>
      </c>
      <c r="G3" s="45">
        <v>54</v>
      </c>
      <c r="H3" s="45">
        <v>58</v>
      </c>
      <c r="I3" s="43">
        <f>M3/$D3</f>
        <v>0.97264765116387997</v>
      </c>
      <c r="J3" s="43">
        <f t="shared" ref="J3:J9" si="0">N3/$D3</f>
        <v>2.7352348836120088E-2</v>
      </c>
      <c r="K3" s="43">
        <f t="shared" ref="K3:L9" si="1">P3/$D3</f>
        <v>0.49786895227389816</v>
      </c>
      <c r="L3" s="43">
        <f t="shared" si="1"/>
        <v>0.50213104772610184</v>
      </c>
      <c r="M3" s="44">
        <v>20767</v>
      </c>
      <c r="N3" s="44">
        <v>584</v>
      </c>
      <c r="O3" s="44">
        <v>21351</v>
      </c>
      <c r="P3" s="44">
        <v>10630</v>
      </c>
      <c r="Q3" s="44">
        <v>10721</v>
      </c>
      <c r="R3" s="44">
        <v>19778</v>
      </c>
      <c r="S3" s="44">
        <v>25067</v>
      </c>
      <c r="T3" s="46">
        <v>2774</v>
      </c>
      <c r="U3" s="70"/>
    </row>
    <row r="4" spans="1:26">
      <c r="A4" s="47" t="s">
        <v>8</v>
      </c>
      <c r="B4" s="48" t="s">
        <v>8</v>
      </c>
      <c r="C4" s="12">
        <f t="shared" ref="C4:C9" si="2">D4/E4</f>
        <v>0.80291206699657403</v>
      </c>
      <c r="D4" s="13">
        <v>8437</v>
      </c>
      <c r="E4" s="13">
        <v>10508</v>
      </c>
      <c r="F4" s="12">
        <f t="shared" ref="F4:F9" si="3">G4/H4</f>
        <v>0.93333333333333335</v>
      </c>
      <c r="G4" s="28">
        <v>14</v>
      </c>
      <c r="H4" s="28">
        <v>15</v>
      </c>
      <c r="I4" s="12">
        <f t="shared" ref="I4:I9" si="4">M4/$D4</f>
        <v>0.96456086286594767</v>
      </c>
      <c r="J4" s="12">
        <f t="shared" si="0"/>
        <v>3.543913713405239E-2</v>
      </c>
      <c r="K4" s="12">
        <f t="shared" si="1"/>
        <v>0.49887400734858361</v>
      </c>
      <c r="L4" s="12">
        <f t="shared" si="1"/>
        <v>0.50112599265141633</v>
      </c>
      <c r="M4" s="13">
        <v>8138</v>
      </c>
      <c r="N4" s="13">
        <v>299</v>
      </c>
      <c r="O4" s="13">
        <v>8437</v>
      </c>
      <c r="P4" s="13">
        <v>4209</v>
      </c>
      <c r="Q4" s="13">
        <v>4228</v>
      </c>
      <c r="R4" s="13">
        <v>12089</v>
      </c>
      <c r="S4" s="13">
        <v>10104</v>
      </c>
      <c r="T4" s="14">
        <v>502</v>
      </c>
    </row>
    <row r="5" spans="1:26">
      <c r="A5" s="47" t="s">
        <v>8</v>
      </c>
      <c r="B5" s="48" t="s">
        <v>106</v>
      </c>
      <c r="C5" s="12">
        <f t="shared" si="2"/>
        <v>0.97762931470796643</v>
      </c>
      <c r="D5" s="13">
        <v>9658</v>
      </c>
      <c r="E5" s="13">
        <v>9879</v>
      </c>
      <c r="F5" s="12">
        <f t="shared" si="3"/>
        <v>1.04</v>
      </c>
      <c r="G5" s="28">
        <v>26</v>
      </c>
      <c r="H5" s="28">
        <v>25</v>
      </c>
      <c r="I5" s="12">
        <f t="shared" si="4"/>
        <v>0.96479602402153652</v>
      </c>
      <c r="J5" s="12">
        <f t="shared" si="0"/>
        <v>3.5203975978463448E-2</v>
      </c>
      <c r="K5" s="12">
        <f t="shared" si="1"/>
        <v>0.49834334230689586</v>
      </c>
      <c r="L5" s="12">
        <f t="shared" si="1"/>
        <v>0.50165665769310419</v>
      </c>
      <c r="M5" s="13">
        <v>9318</v>
      </c>
      <c r="N5" s="13">
        <v>340</v>
      </c>
      <c r="O5" s="13">
        <v>9658</v>
      </c>
      <c r="P5" s="13">
        <v>4813</v>
      </c>
      <c r="Q5" s="13">
        <v>4845</v>
      </c>
      <c r="R5" s="13">
        <v>11792</v>
      </c>
      <c r="S5" s="13">
        <v>9499</v>
      </c>
      <c r="T5" s="14">
        <v>1132</v>
      </c>
    </row>
    <row r="6" spans="1:26">
      <c r="A6" s="47" t="s">
        <v>5</v>
      </c>
      <c r="B6" s="48" t="s">
        <v>25</v>
      </c>
      <c r="C6" s="12">
        <f t="shared" si="2"/>
        <v>0.77458320854547269</v>
      </c>
      <c r="D6" s="13">
        <v>15518</v>
      </c>
      <c r="E6" s="13">
        <v>20034</v>
      </c>
      <c r="F6" s="12">
        <f t="shared" si="3"/>
        <v>0.93846153846153846</v>
      </c>
      <c r="G6" s="28">
        <v>61</v>
      </c>
      <c r="H6" s="28">
        <v>65</v>
      </c>
      <c r="I6" s="12">
        <f t="shared" si="4"/>
        <v>0.98028096404175791</v>
      </c>
      <c r="J6" s="12">
        <f t="shared" si="0"/>
        <v>1.9719035958242041E-2</v>
      </c>
      <c r="K6" s="12">
        <f t="shared" si="1"/>
        <v>0.50979507668513979</v>
      </c>
      <c r="L6" s="12">
        <f t="shared" si="1"/>
        <v>0.49020492331486015</v>
      </c>
      <c r="M6" s="13">
        <v>15212</v>
      </c>
      <c r="N6" s="13">
        <v>306</v>
      </c>
      <c r="O6" s="13">
        <v>15518</v>
      </c>
      <c r="P6" s="13">
        <v>7911</v>
      </c>
      <c r="Q6" s="13">
        <v>7607</v>
      </c>
      <c r="R6" s="13">
        <v>15991</v>
      </c>
      <c r="S6" s="13">
        <v>19263</v>
      </c>
      <c r="T6" s="29">
        <v>771</v>
      </c>
    </row>
    <row r="7" spans="1:26">
      <c r="A7" s="47" t="s">
        <v>5</v>
      </c>
      <c r="B7" s="48" t="s">
        <v>102</v>
      </c>
      <c r="C7" s="12">
        <f t="shared" si="2"/>
        <v>0.77625226980822892</v>
      </c>
      <c r="D7" s="13">
        <v>17527</v>
      </c>
      <c r="E7" s="13">
        <v>22579</v>
      </c>
      <c r="F7" s="12">
        <f t="shared" si="3"/>
        <v>0.98275862068965514</v>
      </c>
      <c r="G7" s="28">
        <v>57</v>
      </c>
      <c r="H7" s="28">
        <v>58</v>
      </c>
      <c r="I7" s="12">
        <f t="shared" si="4"/>
        <v>0.9817995093284646</v>
      </c>
      <c r="J7" s="12">
        <f t="shared" si="0"/>
        <v>1.8200490671535344E-2</v>
      </c>
      <c r="K7" s="12">
        <f t="shared" si="1"/>
        <v>0.49232612540651566</v>
      </c>
      <c r="L7" s="12">
        <f t="shared" si="1"/>
        <v>0.50767387459348434</v>
      </c>
      <c r="M7" s="13">
        <v>17208</v>
      </c>
      <c r="N7" s="13">
        <v>319</v>
      </c>
      <c r="O7" s="13">
        <v>17527</v>
      </c>
      <c r="P7" s="13">
        <v>8629</v>
      </c>
      <c r="Q7" s="13">
        <v>8898</v>
      </c>
      <c r="R7" s="13">
        <v>18465</v>
      </c>
      <c r="S7" s="13">
        <v>21711</v>
      </c>
      <c r="T7" s="14">
        <v>933</v>
      </c>
    </row>
    <row r="8" spans="1:26" ht="15" thickBot="1">
      <c r="A8" s="65" t="s">
        <v>5</v>
      </c>
      <c r="B8" s="66" t="s">
        <v>5</v>
      </c>
      <c r="C8" s="15">
        <f t="shared" si="2"/>
        <v>0.8330576409212368</v>
      </c>
      <c r="D8" s="16">
        <v>6547</v>
      </c>
      <c r="E8" s="16">
        <v>7859</v>
      </c>
      <c r="F8" s="15">
        <f t="shared" si="3"/>
        <v>1.0476190476190477</v>
      </c>
      <c r="G8" s="67">
        <v>22</v>
      </c>
      <c r="H8" s="67">
        <v>21</v>
      </c>
      <c r="I8" s="15">
        <f t="shared" si="4"/>
        <v>0.98976630517794406</v>
      </c>
      <c r="J8" s="15">
        <f t="shared" si="0"/>
        <v>1.0233694822055904E-2</v>
      </c>
      <c r="K8" s="15">
        <f t="shared" si="1"/>
        <v>0.50450588055597989</v>
      </c>
      <c r="L8" s="15">
        <f t="shared" si="1"/>
        <v>0.49549411944402016</v>
      </c>
      <c r="M8" s="16">
        <v>6480</v>
      </c>
      <c r="N8" s="16">
        <v>67</v>
      </c>
      <c r="O8" s="16">
        <v>6547</v>
      </c>
      <c r="P8" s="16">
        <v>3303</v>
      </c>
      <c r="Q8" s="16">
        <v>3244</v>
      </c>
      <c r="R8" s="16">
        <v>7558</v>
      </c>
      <c r="S8" s="16">
        <v>7557</v>
      </c>
      <c r="T8" s="17">
        <v>204</v>
      </c>
    </row>
    <row r="9" spans="1:26" s="32" customFormat="1" ht="15" thickBot="1">
      <c r="A9" s="51" t="s">
        <v>418</v>
      </c>
      <c r="B9" s="52"/>
      <c r="C9" s="20">
        <f t="shared" si="2"/>
        <v>0.81543000990425885</v>
      </c>
      <c r="D9" s="21">
        <f>SUM(D3:D8)</f>
        <v>79038</v>
      </c>
      <c r="E9" s="21">
        <f t="shared" ref="E9:H9" si="5">SUM(E3:E8)</f>
        <v>96928</v>
      </c>
      <c r="F9" s="20">
        <f t="shared" si="3"/>
        <v>0.96694214876033058</v>
      </c>
      <c r="G9" s="31">
        <f t="shared" si="5"/>
        <v>234</v>
      </c>
      <c r="H9" s="31">
        <f t="shared" si="5"/>
        <v>242</v>
      </c>
      <c r="I9" s="20">
        <f t="shared" si="4"/>
        <v>0.9757711480553658</v>
      </c>
      <c r="J9" s="20">
        <f t="shared" si="0"/>
        <v>2.4228851944634228E-2</v>
      </c>
      <c r="K9" s="20">
        <f t="shared" si="1"/>
        <v>0.49969634859181661</v>
      </c>
      <c r="L9" s="20">
        <f t="shared" si="1"/>
        <v>0.50030365140818345</v>
      </c>
      <c r="M9" s="21">
        <f t="shared" ref="M9:T9" si="6">SUM(M3:M8)</f>
        <v>77123</v>
      </c>
      <c r="N9" s="21">
        <f t="shared" si="6"/>
        <v>1915</v>
      </c>
      <c r="O9" s="21">
        <f t="shared" si="6"/>
        <v>79038</v>
      </c>
      <c r="P9" s="21">
        <f t="shared" si="6"/>
        <v>39495</v>
      </c>
      <c r="Q9" s="21">
        <f t="shared" si="6"/>
        <v>39543</v>
      </c>
      <c r="R9" s="21">
        <f t="shared" si="6"/>
        <v>85673</v>
      </c>
      <c r="S9" s="21">
        <f t="shared" si="6"/>
        <v>93201</v>
      </c>
      <c r="T9" s="22">
        <f t="shared" si="6"/>
        <v>6316</v>
      </c>
    </row>
  </sheetData>
  <conditionalFormatting sqref="D2:D1048576">
    <cfRule type="expression" dxfId="1" priority="2">
      <formula>AND(SUM(M10:N10)&lt;&gt;D10,SUM(P10:Q10)&lt;&gt;D10,O10&lt;&gt;D10)</formula>
    </cfRule>
  </conditionalFormatting>
  <conditionalFormatting sqref="B1">
    <cfRule type="duplicateValues" dxfId="0" priority="1"/>
  </conditionalFormatting>
  <pageMargins left="0.7" right="0.7" top="0.75" bottom="0.75" header="0.3" footer="0.3"/>
  <pageSetup orientation="portrait"/>
  <ignoredErrors>
    <ignoredError sqref="F9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A1:S5"/>
  <sheetViews>
    <sheetView topLeftCell="A2" zoomScale="90" zoomScaleNormal="90" zoomScalePageLayoutView="90" workbookViewId="0">
      <selection activeCell="A2" sqref="A2"/>
    </sheetView>
  </sheetViews>
  <sheetFormatPr baseColWidth="10" defaultColWidth="8.83203125" defaultRowHeight="14" x14ac:dyDescent="0"/>
  <cols>
    <col min="1" max="1" width="9.6640625" style="33" customWidth="1"/>
    <col min="2" max="2" width="11.83203125" style="3" customWidth="1"/>
    <col min="3" max="3" width="11.83203125" style="2" customWidth="1"/>
    <col min="4" max="4" width="13.6640625" style="2" customWidth="1"/>
    <col min="5" max="5" width="8.83203125" style="3"/>
    <col min="8" max="9" width="13.1640625" customWidth="1"/>
    <col min="10" max="11" width="10" bestFit="1" customWidth="1"/>
    <col min="12" max="12" width="11.5" style="2" customWidth="1"/>
    <col min="13" max="13" width="15.33203125" style="2" customWidth="1"/>
    <col min="14" max="15" width="8.83203125" style="2"/>
    <col min="16" max="16" width="11.1640625" style="2" customWidth="1"/>
    <col min="17" max="17" width="16.6640625" style="2" customWidth="1"/>
    <col min="18" max="18" width="12.5" style="2" customWidth="1"/>
    <col min="19" max="19" width="11" customWidth="1"/>
  </cols>
  <sheetData>
    <row r="1" spans="1:19" ht="15" hidden="1" thickBot="1">
      <c r="A1" s="33" t="s">
        <v>0</v>
      </c>
      <c r="B1" s="3" t="str">
        <f>'SCH - Divisional Level Data'!D1</f>
        <v>child_trt</v>
      </c>
      <c r="C1" s="3" t="str">
        <f>'SCH - Divisional Level Data'!E1</f>
        <v>ap_total_child</v>
      </c>
      <c r="D1" s="3" t="str">
        <f>'SCH - Divisional Level Data'!F1</f>
        <v>child_est</v>
      </c>
      <c r="E1" s="3" t="str">
        <f>'SCH - Divisional Level Data'!G1</f>
        <v>sch_trt</v>
      </c>
      <c r="F1" s="3" t="str">
        <f>'SCH - Divisional Level Data'!H1</f>
        <v>sch_ap</v>
      </c>
      <c r="G1" s="3" t="str">
        <f>'SCH - Divisional Level Data'!I1</f>
        <v>sch_p</v>
      </c>
      <c r="L1" s="3" t="str">
        <f>'SCH - Divisional Level Data'!J1</f>
        <v>ap_enroll_total</v>
      </c>
      <c r="M1" s="3" t="str">
        <f>'SCH - Divisional Level Data'!K1</f>
        <v>ap_ne_total</v>
      </c>
      <c r="N1" s="3" t="str">
        <f>'SCH - Divisional Level Data'!L1</f>
        <v>ap_o5_total</v>
      </c>
      <c r="O1" s="3" t="str">
        <f>'SCH - Divisional Level Data'!M1</f>
        <v>ap_total_m</v>
      </c>
      <c r="P1" s="3" t="str">
        <f>'SCH - Divisional Level Data'!N1</f>
        <v>ap_total_f</v>
      </c>
      <c r="Q1" s="3" t="str">
        <f>'SCH - Divisional Level Data'!O1</f>
        <v>ap_reg_total</v>
      </c>
      <c r="R1" s="3" t="str">
        <f>'SCH - Divisional Level Data'!P1</f>
        <v>p_pri_enroll</v>
      </c>
      <c r="S1" s="3" t="str">
        <f>'SCH - Divisional Level Data'!Q1</f>
        <v>adults_dwm_pzq</v>
      </c>
    </row>
    <row r="2" spans="1:19" ht="61.5" customHeight="1" thickBot="1">
      <c r="A2" s="50" t="s">
        <v>392</v>
      </c>
      <c r="B2" s="53" t="s">
        <v>394</v>
      </c>
      <c r="C2" s="54" t="s">
        <v>395</v>
      </c>
      <c r="D2" s="55" t="s">
        <v>396</v>
      </c>
      <c r="E2" s="53" t="s">
        <v>397</v>
      </c>
      <c r="F2" s="54" t="s">
        <v>398</v>
      </c>
      <c r="G2" s="56" t="s">
        <v>399</v>
      </c>
      <c r="H2" s="56" t="s">
        <v>400</v>
      </c>
      <c r="I2" s="56" t="s">
        <v>401</v>
      </c>
      <c r="J2" s="56" t="s">
        <v>404</v>
      </c>
      <c r="K2" s="54" t="s">
        <v>405</v>
      </c>
      <c r="L2" s="54" t="s">
        <v>406</v>
      </c>
      <c r="M2" s="54" t="s">
        <v>407</v>
      </c>
      <c r="N2" s="54" t="s">
        <v>409</v>
      </c>
      <c r="O2" s="54" t="s">
        <v>410</v>
      </c>
      <c r="P2" s="54" t="s">
        <v>411</v>
      </c>
      <c r="Q2" s="54" t="s">
        <v>414</v>
      </c>
      <c r="R2" s="54" t="s">
        <v>415</v>
      </c>
      <c r="S2" s="57" t="s">
        <v>417</v>
      </c>
    </row>
    <row r="3" spans="1:19">
      <c r="A3" s="47" t="s">
        <v>8</v>
      </c>
      <c r="B3" s="58">
        <f>C3/D3</f>
        <v>0.84910452901670397</v>
      </c>
      <c r="C3" s="44">
        <v>39446</v>
      </c>
      <c r="D3" s="44">
        <v>46456</v>
      </c>
      <c r="E3" s="43">
        <f>F3/G3</f>
        <v>0.95918367346938771</v>
      </c>
      <c r="F3" s="44">
        <v>94</v>
      </c>
      <c r="G3" s="44">
        <v>98</v>
      </c>
      <c r="H3" s="43">
        <f>L3/$D3</f>
        <v>0.82277854313759258</v>
      </c>
      <c r="I3" s="43">
        <f t="shared" ref="I3" si="0">M3/$D3</f>
        <v>2.6325985879111419E-2</v>
      </c>
      <c r="J3" s="43">
        <f>O3/$D3</f>
        <v>0.42302393662820731</v>
      </c>
      <c r="K3" s="43">
        <f>P3/$D3</f>
        <v>0.42608059238849666</v>
      </c>
      <c r="L3" s="44">
        <v>38223</v>
      </c>
      <c r="M3" s="44">
        <v>1223</v>
      </c>
      <c r="N3" s="44">
        <v>39446</v>
      </c>
      <c r="O3" s="44">
        <v>19652</v>
      </c>
      <c r="P3" s="44">
        <v>19794</v>
      </c>
      <c r="Q3" s="44">
        <v>43659</v>
      </c>
      <c r="R3" s="44">
        <v>44670</v>
      </c>
      <c r="S3" s="46">
        <v>4408</v>
      </c>
    </row>
    <row r="4" spans="1:19" ht="16.5" customHeight="1" thickBot="1">
      <c r="A4" s="47" t="s">
        <v>5</v>
      </c>
      <c r="B4" s="64">
        <v>0.83252797558494407</v>
      </c>
      <c r="C4" s="16">
        <v>39592</v>
      </c>
      <c r="D4" s="16">
        <v>50472</v>
      </c>
      <c r="E4" s="15">
        <v>1.0476190476190477</v>
      </c>
      <c r="F4" s="16">
        <v>140</v>
      </c>
      <c r="G4" s="16">
        <v>144</v>
      </c>
      <c r="H4" s="15">
        <v>0.98252172155991113</v>
      </c>
      <c r="I4" s="15">
        <v>1.7478278440088906E-2</v>
      </c>
      <c r="J4" s="15">
        <v>0.50118710850676906</v>
      </c>
      <c r="K4" s="15">
        <v>0.49881289149323094</v>
      </c>
      <c r="L4" s="16">
        <v>38900</v>
      </c>
      <c r="M4" s="16">
        <v>692</v>
      </c>
      <c r="N4" s="16">
        <v>39592</v>
      </c>
      <c r="O4" s="16">
        <v>19843</v>
      </c>
      <c r="P4" s="16">
        <v>19749</v>
      </c>
      <c r="Q4" s="16">
        <v>42014</v>
      </c>
      <c r="R4" s="16">
        <v>48531</v>
      </c>
      <c r="S4" s="17">
        <v>1908</v>
      </c>
    </row>
    <row r="5" spans="1:19" s="32" customFormat="1" ht="15" thickBot="1">
      <c r="A5" s="49" t="s">
        <v>418</v>
      </c>
      <c r="B5" s="59">
        <f t="shared" ref="B5" si="1">C5/D5</f>
        <v>0.81543000990425885</v>
      </c>
      <c r="C5" s="60">
        <f>SUM(C3:C4)</f>
        <v>79038</v>
      </c>
      <c r="D5" s="60">
        <f>SUM(D3:D4)</f>
        <v>96928</v>
      </c>
      <c r="E5" s="61">
        <f t="shared" ref="E5" si="2">F5/G5</f>
        <v>0.96694214876033058</v>
      </c>
      <c r="F5" s="62">
        <f t="shared" ref="F5:G5" si="3">SUM(F3:F4)</f>
        <v>234</v>
      </c>
      <c r="G5" s="62">
        <f t="shared" si="3"/>
        <v>242</v>
      </c>
      <c r="H5" s="61">
        <f t="shared" ref="H5:K5" si="4">L5/$C5</f>
        <v>0.9757711480553658</v>
      </c>
      <c r="I5" s="61">
        <f t="shared" si="4"/>
        <v>2.4228851944634228E-2</v>
      </c>
      <c r="J5" s="61">
        <f>N5/$C5</f>
        <v>1</v>
      </c>
      <c r="K5" s="61">
        <f t="shared" si="4"/>
        <v>0.49969634859181661</v>
      </c>
      <c r="L5" s="60">
        <f t="shared" ref="L5:S5" si="5">SUM(L3:L4)</f>
        <v>77123</v>
      </c>
      <c r="M5" s="60">
        <f t="shared" si="5"/>
        <v>1915</v>
      </c>
      <c r="N5" s="60">
        <f t="shared" si="5"/>
        <v>79038</v>
      </c>
      <c r="O5" s="60">
        <f t="shared" si="5"/>
        <v>39495</v>
      </c>
      <c r="P5" s="60">
        <f t="shared" si="5"/>
        <v>39543</v>
      </c>
      <c r="Q5" s="60">
        <f t="shared" si="5"/>
        <v>85673</v>
      </c>
      <c r="R5" s="60">
        <f t="shared" si="5"/>
        <v>93201</v>
      </c>
      <c r="S5" s="63">
        <f t="shared" si="5"/>
        <v>6316</v>
      </c>
    </row>
  </sheetData>
  <pageMargins left="0.7" right="0.7" top="0.75" bottom="0.75" header="0.3" footer="0.3"/>
  <ignoredErrors>
    <ignoredError sqref="E5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Y3-No of divdistper county</vt:lpstr>
      <vt:lpstr>STH - Divisional Level Data</vt:lpstr>
      <vt:lpstr>SCH - Divisional Level Data</vt:lpstr>
      <vt:lpstr>Sub County Level-STH</vt:lpstr>
      <vt:lpstr>County Level-STH</vt:lpstr>
      <vt:lpstr>Sub County Level-SCH</vt:lpstr>
      <vt:lpstr>County Level-SCH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2015-10-28T12:09:17Z</dcterms:created>
  <dcterms:modified xsi:type="dcterms:W3CDTF">2016-06-22T19:49:43Z</dcterms:modified>
</cp:coreProperties>
</file>