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70" windowHeight="9570"/>
  </bookViews>
  <sheets>
    <sheet name="Introduction" sheetId="9" r:id="rId1"/>
    <sheet name="Aug Costing Model"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1">#REF!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1">#REF!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1">#REF!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1">'[13]DATA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1">'[13]DATA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1">#REF!</definedName>
    <definedName name="Prof1_4">#REF!</definedName>
    <definedName name="Prof5_14" localSheetId="1">#REF!</definedName>
    <definedName name="Prof5_14">#REF!</definedName>
    <definedName name="ProfCovRate">'[3]Price List'!$D$64</definedName>
    <definedName name="ProfDeWorm" localSheetId="1">#REF!</definedName>
    <definedName name="ProfDeWorm">#REF!</definedName>
    <definedName name="ProfDistrict" localSheetId="1">#REF!</definedName>
    <definedName name="ProfDistrict">#REF!</definedName>
    <definedName name="ProfDiv" localSheetId="1">#REF!</definedName>
    <definedName name="ProfDiv">#REF!</definedName>
    <definedName name="ProfEMIS" localSheetId="1">#REF!</definedName>
    <definedName name="ProfEMIS">#REF!</definedName>
    <definedName name="ProfTTSessions" localSheetId="1">#REF!</definedName>
    <definedName name="ProfTTSessions">#REF!</definedName>
    <definedName name="ProfZones" localSheetId="1">#REF!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1">#REF!</definedName>
    <definedName name="ToT_Ayan_income">#REF!</definedName>
    <definedName name="ToT_Deepak_income" localSheetId="1">#REF!</definedName>
    <definedName name="ToT_Deepak_income">#REF!</definedName>
    <definedName name="TrainingForms">[3]Assumptions!$E$21</definedName>
    <definedName name="TrainingPoster">'[3]Price List'!$D$10</definedName>
    <definedName name="TTKit">'[3]Price List'!$D$4</definedName>
    <definedName name="v2DelhiY2" localSheetId="1">#REF!</definedName>
    <definedName name="v2DelhiY2">#REF!</definedName>
    <definedName name="z" localSheetId="1">#REF!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0" l="1"/>
  <c r="F32" i="10" l="1"/>
  <c r="E32" i="10"/>
  <c r="D32" i="10"/>
  <c r="G32" i="10" s="1"/>
  <c r="F31" i="10"/>
  <c r="G31" i="10" s="1"/>
  <c r="E31" i="10"/>
  <c r="D31" i="10"/>
  <c r="F30" i="10"/>
  <c r="E30" i="10"/>
  <c r="D30" i="10"/>
  <c r="F29" i="10"/>
  <c r="E29" i="10"/>
  <c r="D29" i="10"/>
  <c r="F28" i="10"/>
  <c r="E28" i="10"/>
  <c r="D28" i="10"/>
  <c r="F27" i="10"/>
  <c r="E27" i="10"/>
  <c r="D27" i="10"/>
  <c r="F26" i="10"/>
  <c r="E26" i="10"/>
  <c r="D26" i="10"/>
  <c r="E22" i="10"/>
  <c r="D9" i="10" s="1"/>
  <c r="E9" i="10" s="1"/>
  <c r="D22" i="10"/>
  <c r="D8" i="10" s="1"/>
  <c r="E8" i="10" s="1"/>
  <c r="G21" i="10"/>
  <c r="G20" i="10"/>
  <c r="G19" i="10"/>
  <c r="G18" i="10"/>
  <c r="G17" i="10"/>
  <c r="G16" i="10"/>
  <c r="G15" i="10"/>
  <c r="D7" i="10"/>
  <c r="E7" i="10" s="1"/>
  <c r="G26" i="10" l="1"/>
  <c r="G30" i="10"/>
  <c r="G28" i="10"/>
  <c r="D10" i="10"/>
  <c r="E10" i="10"/>
  <c r="G22" i="10"/>
  <c r="H21" i="10" s="1"/>
  <c r="E33" i="10"/>
  <c r="F9" i="10" s="1"/>
  <c r="G9" i="10" s="1"/>
  <c r="F33" i="10"/>
  <c r="F7" i="10" s="1"/>
  <c r="G27" i="10"/>
  <c r="G29" i="10"/>
  <c r="D33" i="10"/>
  <c r="F8" i="10" s="1"/>
  <c r="G8" i="10" s="1"/>
  <c r="H16" i="10" l="1"/>
  <c r="F10" i="10"/>
  <c r="H18" i="10"/>
  <c r="H20" i="10"/>
  <c r="H15" i="10"/>
  <c r="H17" i="10"/>
  <c r="H19" i="10"/>
  <c r="H22" i="10"/>
  <c r="G7" i="10"/>
  <c r="G10" i="10" s="1"/>
  <c r="G33" i="10"/>
  <c r="H33" i="10" l="1"/>
  <c r="H31" i="10"/>
  <c r="H32" i="10"/>
  <c r="H28" i="10"/>
  <c r="H30" i="10"/>
  <c r="H26" i="10"/>
  <c r="H29" i="10"/>
  <c r="H27" i="10"/>
</calcChain>
</file>

<file path=xl/sharedStrings.xml><?xml version="1.0" encoding="utf-8"?>
<sst xmlns="http://schemas.openxmlformats.org/spreadsheetml/2006/main" count="66" uniqueCount="48">
  <si>
    <t>Total</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</si>
  <si>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</si>
  <si>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</si>
  <si>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</si>
  <si>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</si>
  <si>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</si>
  <si>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</si>
  <si>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</si>
  <si>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Costing Model Assumptions and Data Sources</t>
  </si>
  <si>
    <t>a. Which costs are reported in this model</t>
  </si>
  <si>
    <t>2. These expenditures include costs to Evidence Action (including all donor contributions); partners such as the World Health Organization (WHO); and the Government of Chhattisgarh and its affiliates.</t>
  </si>
  <si>
    <t xml:space="preserve">4. An 18% indirect cost rate was applied to all of Evidence Action's global costs in the model </t>
  </si>
  <si>
    <t>5. Service tax was included on all costs incurred by Evidence Action within India.</t>
  </si>
  <si>
    <t>6. Evidences Action's personnel costs are accounted for under the Program Management even thought the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</si>
  <si>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</si>
  <si>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</si>
  <si>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</si>
  <si>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t xml:space="preserve">c. Costs associated with prevalence surveys  </t>
  </si>
  <si>
    <t xml:space="preserve">d. Costs associated with drugs </t>
  </si>
  <si>
    <t>e. Average cost per round</t>
  </si>
  <si>
    <t xml:space="preserve">Karnataka 2018 Cost per Child </t>
  </si>
  <si>
    <r>
      <t>3. The "</t>
    </r>
    <r>
      <rPr>
        <b/>
        <sz val="10"/>
        <color theme="1"/>
        <rFont val="Prensa Book"/>
        <family val="3"/>
      </rPr>
      <t>Approximate # children treated</t>
    </r>
    <r>
      <rPr>
        <sz val="10"/>
        <color theme="1"/>
        <rFont val="Prensa Book"/>
        <family val="3"/>
      </rPr>
      <t>"</t>
    </r>
    <r>
      <rPr>
        <sz val="10"/>
        <rFont val="Prensa Book"/>
        <family val="3"/>
      </rPr>
      <t xml:space="preserve"> (cells D37 in the models)</t>
    </r>
    <r>
      <rPr>
        <sz val="10"/>
        <color theme="1"/>
        <rFont val="Prensa Book"/>
        <family val="3"/>
      </rPr>
      <t xml:space="preserve"> is consistent with the Karnataka government's reported treatment numbers.</t>
    </r>
  </si>
  <si>
    <t>Aug NDD: May 2018-October 2018</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</si>
  <si>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</si>
  <si>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</si>
  <si>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</si>
  <si>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</si>
  <si>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</si>
  <si>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</si>
  <si>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</si>
  <si>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</si>
  <si>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</si>
  <si>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</si>
  <si>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</si>
  <si>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</si>
  <si>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</si>
  <si>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Percentage</t>
  </si>
  <si>
    <t>Cost by Program Area (local currency)</t>
  </si>
  <si>
    <t>II. Assumptions</t>
  </si>
  <si>
    <t>Approximate # children treated</t>
  </si>
  <si>
    <t>Exchange rate</t>
  </si>
  <si>
    <r>
      <t xml:space="preserve">3. The August 2018 deworming round took place between </t>
    </r>
    <r>
      <rPr>
        <b/>
        <sz val="10"/>
        <color theme="1"/>
        <rFont val="Prensa Book"/>
        <family val="3"/>
      </rPr>
      <t>May 2018 - October 2018</t>
    </r>
    <r>
      <rPr>
        <sz val="10"/>
        <color theme="1"/>
        <rFont val="Prensa Book"/>
        <family val="3"/>
      </rPr>
      <t>. All costs included in each costing model fall within this range</t>
    </r>
  </si>
  <si>
    <r>
      <t xml:space="preserve">4. The </t>
    </r>
    <r>
      <rPr>
        <b/>
        <sz val="10"/>
        <color theme="1"/>
        <rFont val="Prensa Book"/>
        <family val="3"/>
      </rPr>
      <t>exchange rate</t>
    </r>
    <r>
      <rPr>
        <sz val="10"/>
        <color theme="1"/>
        <rFont val="Prensa Book"/>
        <family val="3"/>
      </rPr>
      <t xml:space="preserve"> for cost conversions </t>
    </r>
    <r>
      <rPr>
        <sz val="10"/>
        <rFont val="Prensa Book"/>
        <family val="3"/>
      </rPr>
      <t>(67 rupees;</t>
    </r>
    <r>
      <rPr>
        <sz val="10"/>
        <color theme="1"/>
        <rFont val="Prensa Book"/>
        <family val="3"/>
      </rPr>
      <t xml:space="preserve"> cell D38 in the model) is the average exchange rate over the time period of costs included in the model (May 2018-October 2018).</t>
    </r>
  </si>
  <si>
    <t xml:space="preserve">Drug costs are included in this model as an imputed cost. In the August 2018 deworming rounds, tablets were both purchased by the government and donated by the WHO. About 86% of drug costs were incurred by the government, whereas the remaining 14% was donated by the WHO and therefore shows up as a 'partner' cost in the model. The value of drugs in the model is calculated based on the number of children treated and the local market value of Albendazole. </t>
  </si>
  <si>
    <r>
      <t xml:space="preserve">Deworming takes place biannually in Karnataka, but due to data availability we only costed out the August round. As mentioned in a.1 above, the model provides a cost per child per round. Cost per child can differ between rounds for a number of reasons, including changes in number of children treated, and cost differentials between rounds. The weighted average cost per child in Karntaka in 2018 is </t>
    </r>
    <r>
      <rPr>
        <b/>
        <sz val="10"/>
        <rFont val="Prensa Book"/>
        <family val="3"/>
      </rPr>
      <t>$0.06</t>
    </r>
  </si>
  <si>
    <r>
      <t xml:space="preserve">1. This model includes </t>
    </r>
    <r>
      <rPr>
        <b/>
        <sz val="10"/>
        <color theme="1"/>
        <rFont val="Prensa Book"/>
        <family val="3"/>
      </rPr>
      <t>all contributing expenditures</t>
    </r>
    <r>
      <rPr>
        <sz val="10"/>
        <color theme="1"/>
        <rFont val="Prensa Book"/>
        <family val="3"/>
      </rPr>
      <t xml:space="preserve"> to the August 2018 deworming round in Karnataka. The cost per child is calculated as a cost-per-child per-round rather than per-year. We did not cost out Karnataka's February 2018 round because we did not have access to government level costs. </t>
    </r>
  </si>
  <si>
    <t xml:space="preserve">Prevalence surveys are essential to informing treatment strategy, frequency, and the measurement of impact. For the Karnataka program, a total of 2 prevalence surveys for STH are expected, across an expected 5 years of treatment (or 10 treatment rounds). The total costs of implementing these surveys, including Evidence Action's costs and all technical partner costs, are amortized across the 5 year duration. The WHO funded the National Center for Disease Control (NCDC) to conduct the prevalence surveys. </t>
  </si>
  <si>
    <t>Partners (WHO/NCDC)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</si>
</sst>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INR]\ #,##0"/>
    <numFmt numFmtId="166" formatCode="[$INR]\ #,##0.00"/>
    <numFmt numFmtId="167" formatCode="_(* #,##0_);_(* \(#,##0\);_(* &quot;-&quot;??_);_(@_)"/>
  </numFmts>
  <fonts count="19">
    <font>
      <sz val="11"/>
      <color theme="1"/>
      <name val="Calibri"/>
      <family val="2"/>
      <scheme val="minor"/>
    </font>
    <font>
      <sz val="11"/>
      <color theme="1"/>
      <name val="Calibri"/>
      <family val="2"/>
      <scheme val="minor"/>
    </font>
    <font>
      <b/>
      <sz val="8"/>
      <color theme="1"/>
      <name val="Tahoma"/>
      <family val="2"/>
    </font>
    <font>
      <sz val="8"/>
      <color theme="1"/>
      <name val="Tahoma"/>
      <family val="2"/>
    </font>
    <font>
      <sz val="11"/>
      <color rgb="FF000000"/>
      <name val="Calibri"/>
      <family val="2"/>
    </font>
    <font>
      <sz val="10"/>
      <color rgb="FF000000"/>
      <name val="Arial"/>
      <family val="2"/>
    </font>
    <font>
      <b/>
      <sz val="14"/>
      <color theme="0"/>
      <name val="Tahoma"/>
      <family val="2"/>
    </font>
    <font>
      <sz val="11"/>
      <color theme="1"/>
      <name val="TSTAR Mono Round"/>
      <family val="3"/>
    </font>
    <font>
      <u/>
      <sz val="10"/>
      <color theme="1"/>
      <name val="Prensa Book"/>
      <family val="3"/>
    </font>
    <font>
      <sz val="10"/>
      <color theme="1"/>
      <name val="Prensa Book"/>
      <family val="3"/>
    </font>
    <font>
      <b/>
      <sz val="10"/>
      <color theme="1"/>
      <name val="Prensa Book"/>
      <family val="3"/>
    </font>
    <font>
      <sz val="10"/>
      <name val="Prensa Book"/>
      <family val="3"/>
    </font>
    <font>
      <sz val="10"/>
      <color indexed="8"/>
      <name val="Prensa Book"/>
      <family val="3"/>
    </font>
    <font>
      <sz val="12"/>
      <name val="Tahoma"/>
      <family val="2"/>
    </font>
    <font>
      <sz val="12"/>
      <color theme="1"/>
      <name val="Tahoma"/>
      <family val="2"/>
    </font>
    <font>
      <sz val="10"/>
      <color theme="1"/>
      <name val="Tahoma"/>
      <family val="2"/>
    </font>
    <font>
      <sz val="11"/>
      <color indexed="8"/>
      <name val="Calibri"/>
      <family val="2"/>
      <scheme val="minor"/>
    </font>
    <font>
      <sz val="8"/>
      <name val="Tahoma"/>
      <family val="2"/>
    </font>
    <font>
      <b/>
      <sz val="10"/>
      <name val="Prensa Book"/>
      <family val="3"/>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11">
    <xf numFmtId="0" fontId="0" fillId="0" borderId="0"/>
    <xf numFmtId="9" fontId="1" fillId="0" borderId="0" applyFont="0" applyFill="0" applyBorder="0" applyAlignment="0" applyProtection="0"/>
    <xf numFmtId="0" fontId="4" fillId="0" borderId="0"/>
    <xf numFmtId="0" fontId="5" fillId="0" borderId="0"/>
    <xf numFmtId="0" fontId="3" fillId="0" borderId="0"/>
    <xf numFmtId="44" fontId="3" fillId="0" borderId="0" applyFont="0" applyFill="0" applyBorder="0" applyAlignment="0" applyProtection="0"/>
    <xf numFmtId="43" fontId="1" fillId="0" borderId="0" applyFont="0" applyFill="0" applyBorder="0" applyAlignment="0" applyProtection="0"/>
    <xf numFmtId="9" fontId="16" fillId="0" borderId="0" applyFont="0" applyFill="0" applyBorder="0" applyAlignment="0" applyProtection="0"/>
    <xf numFmtId="0" fontId="16" fillId="0" borderId="0"/>
    <xf numFmtId="0" fontId="1" fillId="0" borderId="0"/>
    <xf numFmtId="44" fontId="1" fillId="0" borderId="0" applyFont="0" applyFill="0" applyBorder="0" applyAlignment="0" applyProtection="0"/>
  </cellStyleXfs>
  <cellXfs count="43">
    <xf numFmtId="0" fontId="0" fillId="0" borderId="0" xfId="0"/>
    <xf numFmtId="0" fontId="6" fillId="3" borderId="0" xfId="4" applyFont="1" applyFill="1" applyAlignment="1">
      <alignment vertical="center"/>
    </xf>
    <xf numFmtId="0" fontId="7" fillId="0" borderId="0" xfId="0" applyFont="1"/>
    <xf numFmtId="0" fontId="8" fillId="0" borderId="0" xfId="3" applyFont="1" applyAlignment="1">
      <alignment horizontal="left" indent="1"/>
    </xf>
    <xf numFmtId="0" fontId="9" fillId="0" borderId="0" xfId="0" applyFont="1" applyAlignment="1">
      <alignment horizontal="left" wrapText="1" indent="3"/>
    </xf>
    <xf numFmtId="0" fontId="11" fillId="0" borderId="0" xfId="0" applyFont="1" applyAlignment="1">
      <alignment horizontal="left" wrapText="1" indent="3"/>
    </xf>
    <xf numFmtId="0" fontId="12" fillId="0" borderId="0" xfId="0" applyFont="1" applyAlignment="1">
      <alignment horizontal="left" wrapText="1" indent="3"/>
    </xf>
    <xf numFmtId="0" fontId="8" fillId="0" borderId="0" xfId="0" applyFont="1" applyAlignment="1">
      <alignment horizontal="left" indent="1"/>
    </xf>
    <xf numFmtId="0" fontId="13" fillId="2" borderId="0" xfId="4" applyFont="1" applyFill="1" applyAlignment="1">
      <alignment vertical="center"/>
    </xf>
    <xf numFmtId="0" fontId="0" fillId="2" borderId="0" xfId="0" applyFill="1"/>
    <xf numFmtId="0" fontId="14" fillId="2" borderId="0" xfId="4" applyFont="1" applyFill="1"/>
    <xf numFmtId="0" fontId="3" fillId="2" borderId="0" xfId="4" applyFont="1" applyFill="1"/>
    <xf numFmtId="0" fontId="2" fillId="2" borderId="2" xfId="4" applyFont="1" applyFill="1" applyBorder="1"/>
    <xf numFmtId="0" fontId="2" fillId="2" borderId="2" xfId="4" applyFont="1" applyFill="1" applyBorder="1" applyAlignment="1">
      <alignment wrapText="1"/>
    </xf>
    <xf numFmtId="0" fontId="0" fillId="2" borderId="1" xfId="0" applyFill="1" applyBorder="1"/>
    <xf numFmtId="0" fontId="3" fillId="2" borderId="2" xfId="4" applyFont="1" applyFill="1" applyBorder="1"/>
    <xf numFmtId="164" fontId="3" fillId="2" borderId="2" xfId="5" applyNumberFormat="1" applyFont="1" applyFill="1" applyBorder="1"/>
    <xf numFmtId="44" fontId="3" fillId="2" borderId="2" xfId="5" applyFont="1" applyFill="1" applyBorder="1"/>
    <xf numFmtId="165" fontId="3" fillId="2" borderId="2" xfId="4" applyNumberFormat="1" applyFont="1" applyFill="1" applyBorder="1"/>
    <xf numFmtId="166" fontId="3" fillId="2" borderId="2" xfId="4" applyNumberFormat="1" applyFont="1" applyFill="1" applyBorder="1"/>
    <xf numFmtId="164" fontId="2" fillId="2" borderId="2" xfId="4" applyNumberFormat="1" applyFont="1" applyFill="1" applyBorder="1"/>
    <xf numFmtId="43" fontId="2" fillId="2" borderId="2" xfId="6" applyNumberFormat="1" applyFont="1" applyFill="1" applyBorder="1"/>
    <xf numFmtId="165" fontId="2" fillId="2" borderId="2" xfId="4" applyNumberFormat="1" applyFont="1" applyFill="1" applyBorder="1"/>
    <xf numFmtId="166" fontId="2" fillId="2" borderId="2" xfId="4" applyNumberFormat="1" applyFont="1" applyFill="1" applyBorder="1"/>
    <xf numFmtId="164" fontId="0" fillId="2" borderId="0" xfId="0" applyNumberFormat="1" applyFill="1"/>
    <xf numFmtId="0" fontId="2" fillId="2" borderId="0" xfId="4" applyFont="1" applyFill="1"/>
    <xf numFmtId="0" fontId="3" fillId="2" borderId="0" xfId="4" applyFill="1"/>
    <xf numFmtId="164" fontId="3" fillId="0" borderId="2" xfId="5" applyNumberFormat="1" applyFont="1" applyFill="1" applyBorder="1"/>
    <xf numFmtId="9" fontId="3" fillId="2" borderId="2" xfId="7" applyFont="1" applyFill="1" applyBorder="1"/>
    <xf numFmtId="9" fontId="2" fillId="2" borderId="2" xfId="7" applyFont="1" applyFill="1" applyBorder="1"/>
    <xf numFmtId="9" fontId="3" fillId="2" borderId="2" xfId="1" applyFont="1" applyFill="1" applyBorder="1"/>
    <xf numFmtId="9" fontId="2" fillId="2" borderId="2" xfId="1" applyFont="1" applyFill="1" applyBorder="1"/>
    <xf numFmtId="167" fontId="3" fillId="2" borderId="0" xfId="6" applyNumberFormat="1" applyFont="1" applyFill="1" applyBorder="1"/>
    <xf numFmtId="0" fontId="3" fillId="2" borderId="0" xfId="4" applyFont="1" applyFill="1" applyBorder="1"/>
    <xf numFmtId="167" fontId="17" fillId="2" borderId="2" xfId="6" applyNumberFormat="1" applyFont="1" applyFill="1" applyBorder="1"/>
    <xf numFmtId="1" fontId="17" fillId="2" borderId="2" xfId="4" applyNumberFormat="1" applyFont="1" applyFill="1" applyBorder="1"/>
    <xf numFmtId="0" fontId="9" fillId="0" borderId="0" xfId="8" applyFont="1" applyAlignment="1">
      <alignment horizontal="left" wrapText="1" indent="4"/>
    </xf>
    <xf numFmtId="43" fontId="0" fillId="2" borderId="0" xfId="0" applyNumberFormat="1" applyFill="1"/>
    <xf numFmtId="0" fontId="2" fillId="2" borderId="0" xfId="4" applyFont="1" applyFill="1" applyAlignment="1">
      <alignment wrapText="1"/>
    </xf>
    <xf numFmtId="0" fontId="6" fillId="3" borderId="0" xfId="4" applyFont="1" applyFill="1" applyAlignment="1">
      <alignment horizontal="left" vertical="center"/>
    </xf>
    <xf numFmtId="0" fontId="15" fillId="2" borderId="3" xfId="4" applyFont="1" applyFill="1" applyBorder="1" applyAlignment="1">
      <alignment horizontal="center"/>
    </xf>
    <xf numFmtId="0" fontId="15" fillId="2" borderId="0" xfId="4" applyFont="1" applyFill="1" applyBorder="1" applyAlignment="1">
      <alignment horizontal="center"/>
    </xf>
    <xf numFmtId="0" fontId="15" fillId="2" borderId="0" xfId="4" applyFont="1" applyFill="1" applyAlignment="1">
      <alignment horizontal="center"/>
    </xf>
  </cellXfs>
  <cellStyles count="11">
    <cellStyle name="Comma 2" xfId="6"/>
    <cellStyle name="Currency 2 2" xfId="5"/>
    <cellStyle name="Currency 3" xfId="10"/>
    <cellStyle name="Normal" xfId="0" builtinId="0"/>
    <cellStyle name="Normal 2" xfId="2"/>
    <cellStyle name="Normal 2 2" xfId="4"/>
    <cellStyle name="Normal 3" xfId="3"/>
    <cellStyle name="Normal 4" xfId="8"/>
    <cellStyle name="Normal 5" xfId="9"/>
    <cellStyle name="Percent" xfId="1"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Normal="100" workbookViewId="0">
      <selection activeCell="A21" sqref="A21"/>
    </sheetView>
  </sheetViews>
  <sheetFormatPr defaultRowHeight="15"/>
  <cols>
    <col min="1" max="1" width="113.28515625" customWidth="1"/>
  </cols>
  <sheetData>
    <row r="1" spans="1:1" ht="18">
      <c r="A1" s="1" t="s">
        <v>20</v>
      </c>
    </row>
    <row r="3" spans="1:1">
      <c r="A3" s="2" t="s">
        <v>8</v>
      </c>
    </row>
    <row r="4" spans="1:1">
      <c r="A4" s="3" t="s">
        <v>9</v>
      </c>
    </row>
    <row r="5" spans="1:1" ht="54">
      <c r="A5" s="4" t="s">
        <v>45</v>
      </c>
    </row>
    <row r="6" spans="1:1" ht="40.5">
      <c r="A6" s="5" t="s">
        <v>10</v>
      </c>
    </row>
    <row r="7" spans="1:1" ht="27">
      <c r="A7" s="4" t="s">
        <v>41</v>
      </c>
    </row>
    <row r="8" spans="1:1" ht="27">
      <c r="A8" s="6" t="s">
        <v>11</v>
      </c>
    </row>
    <row r="9" spans="1:1">
      <c r="A9" s="6" t="s">
        <v>12</v>
      </c>
    </row>
    <row r="10" spans="1:1" ht="40.5">
      <c r="A10" s="4" t="s">
        <v>13</v>
      </c>
    </row>
    <row r="11" spans="1:1">
      <c r="A11" s="7" t="s">
        <v>14</v>
      </c>
    </row>
    <row r="12" spans="1:1" ht="27">
      <c r="A12" s="6" t="s">
        <v>15</v>
      </c>
    </row>
    <row r="13" spans="1:1" ht="27">
      <c r="A13" s="6" t="s">
        <v>16</v>
      </c>
    </row>
    <row r="14" spans="1:1" ht="27">
      <c r="A14" s="4" t="s">
        <v>21</v>
      </c>
    </row>
    <row r="15" spans="1:1" ht="27">
      <c r="A15" s="4" t="s">
        <v>42</v>
      </c>
    </row>
    <row r="16" spans="1:1">
      <c r="A16" s="7" t="s">
        <v>17</v>
      </c>
    </row>
    <row r="17" spans="1:1" ht="81">
      <c r="A17" s="4" t="s">
        <v>46</v>
      </c>
    </row>
    <row r="18" spans="1:1">
      <c r="A18" s="7" t="s">
        <v>18</v>
      </c>
    </row>
    <row r="19" spans="1:1" ht="67.900000000000006" customHeight="1">
      <c r="A19" s="36" t="s">
        <v>43</v>
      </c>
    </row>
    <row r="20" spans="1:1">
      <c r="A20" s="7" t="s">
        <v>19</v>
      </c>
    </row>
    <row r="21" spans="1:1" ht="62.1" customHeight="1">
      <c r="A21" s="4" t="s">
        <v>44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B39" sqref="B39"/>
    </sheetView>
  </sheetViews>
  <sheetFormatPr defaultRowHeight="15"/>
  <cols>
    <col min="2" max="2" width="10" bestFit="1" customWidth="1"/>
    <col min="3" max="3" width="42.7109375" customWidth="1"/>
    <col min="4" max="4" width="14.28515625" bestFit="1" customWidth="1"/>
    <col min="5" max="5" width="13" customWidth="1"/>
    <col min="6" max="6" width="13.42578125" customWidth="1"/>
    <col min="7" max="7" width="15.7109375" customWidth="1"/>
    <col min="8" max="8" width="11" customWidth="1"/>
    <col min="11" max="11" width="9.28515625" bestFit="1" customWidth="1"/>
  </cols>
  <sheetData>
    <row r="1" spans="1:10" ht="18">
      <c r="A1" s="39" t="s">
        <v>20</v>
      </c>
      <c r="B1" s="39"/>
      <c r="C1" s="39"/>
      <c r="D1" s="39"/>
      <c r="E1" s="39"/>
      <c r="F1" s="39"/>
      <c r="G1" s="39"/>
      <c r="H1" s="39"/>
      <c r="I1" s="39"/>
      <c r="J1" s="39"/>
    </row>
    <row r="2" spans="1:10" s="9" customFormat="1">
      <c r="A2" s="8" t="s">
        <v>22</v>
      </c>
    </row>
    <row r="3" spans="1:10" s="9" customFormat="1"/>
    <row r="4" spans="1:10" s="9" customFormat="1" ht="15.75">
      <c r="C4" s="10" t="s">
        <v>23</v>
      </c>
      <c r="D4" s="11"/>
      <c r="E4" s="11"/>
      <c r="F4" s="11"/>
      <c r="G4" s="11"/>
      <c r="H4" s="11"/>
    </row>
    <row r="5" spans="1:10" s="9" customFormat="1">
      <c r="C5" s="40" t="s">
        <v>24</v>
      </c>
      <c r="D5" s="40"/>
      <c r="E5" s="40"/>
      <c r="F5" s="40"/>
      <c r="G5" s="40"/>
      <c r="H5" s="41"/>
    </row>
    <row r="6" spans="1:10" s="9" customFormat="1" ht="22.5">
      <c r="C6" s="12" t="s">
        <v>25</v>
      </c>
      <c r="D6" s="12" t="s">
        <v>26</v>
      </c>
      <c r="E6" s="13" t="s">
        <v>27</v>
      </c>
      <c r="F6" s="13" t="s">
        <v>28</v>
      </c>
      <c r="G6" s="13" t="s">
        <v>29</v>
      </c>
      <c r="H6" s="14"/>
    </row>
    <row r="7" spans="1:10" s="9" customFormat="1">
      <c r="C7" s="15" t="s">
        <v>30</v>
      </c>
      <c r="D7" s="16">
        <f>F22</f>
        <v>231769.68566214046</v>
      </c>
      <c r="E7" s="17">
        <f>D7/$D$37</f>
        <v>1.4815418799488594E-2</v>
      </c>
      <c r="F7" s="18">
        <f>F33</f>
        <v>15590242.852718104</v>
      </c>
      <c r="G7" s="19">
        <f>F7/$D$37</f>
        <v>0.99657544250827956</v>
      </c>
    </row>
    <row r="8" spans="1:10" s="9" customFormat="1">
      <c r="C8" s="15" t="s">
        <v>31</v>
      </c>
      <c r="D8" s="16">
        <f>D22</f>
        <v>674750.09730012598</v>
      </c>
      <c r="E8" s="17">
        <f>D8/$D$37</f>
        <v>4.3132065558692714E-2</v>
      </c>
      <c r="F8" s="18">
        <f>D33</f>
        <v>45387807.519999996</v>
      </c>
      <c r="G8" s="19">
        <f>F8/$D$37</f>
        <v>2.9013258350775795</v>
      </c>
    </row>
    <row r="9" spans="1:10" s="9" customFormat="1">
      <c r="C9" s="15" t="s">
        <v>32</v>
      </c>
      <c r="D9" s="16">
        <f>E22</f>
        <v>70942.113123577714</v>
      </c>
      <c r="E9" s="17">
        <f>D9/$D$37</f>
        <v>4.5348342836286056E-3</v>
      </c>
      <c r="F9" s="18">
        <f>E33</f>
        <v>4771999.2755818907</v>
      </c>
      <c r="G9" s="19">
        <f>F9/$D$37</f>
        <v>0.30504061640599012</v>
      </c>
    </row>
    <row r="10" spans="1:10" s="9" customFormat="1">
      <c r="C10" s="12" t="s">
        <v>33</v>
      </c>
      <c r="D10" s="20">
        <f>SUM(D7:D9)</f>
        <v>977461.89608584414</v>
      </c>
      <c r="E10" s="21">
        <f>SUM(E7:E9)</f>
        <v>6.248231864180992E-2</v>
      </c>
      <c r="F10" s="22">
        <f>SUM(F7:F9)</f>
        <v>65750049.648299985</v>
      </c>
      <c r="G10" s="23">
        <f>SUM(G7:G9)</f>
        <v>4.2029418939918495</v>
      </c>
    </row>
    <row r="11" spans="1:10" s="9" customFormat="1"/>
    <row r="12" spans="1:10" s="9" customFormat="1"/>
    <row r="13" spans="1:10" s="9" customFormat="1">
      <c r="B13" s="24"/>
      <c r="C13" s="42" t="s">
        <v>34</v>
      </c>
      <c r="D13" s="42"/>
      <c r="E13" s="42"/>
      <c r="F13" s="42"/>
      <c r="G13" s="42"/>
      <c r="H13" s="42"/>
      <c r="I13" s="42"/>
    </row>
    <row r="14" spans="1:10" s="9" customFormat="1" ht="27" customHeight="1">
      <c r="C14" s="25" t="s">
        <v>35</v>
      </c>
      <c r="D14" s="25" t="s">
        <v>31</v>
      </c>
      <c r="E14" s="38" t="s">
        <v>47</v>
      </c>
      <c r="F14" s="25" t="s">
        <v>30</v>
      </c>
      <c r="G14" s="25" t="s">
        <v>0</v>
      </c>
      <c r="H14" s="25" t="s">
        <v>36</v>
      </c>
      <c r="I14" s="26"/>
    </row>
    <row r="15" spans="1:10" s="9" customFormat="1">
      <c r="C15" s="15" t="s">
        <v>1</v>
      </c>
      <c r="D15" s="16">
        <v>0</v>
      </c>
      <c r="E15" s="16"/>
      <c r="F15" s="27">
        <v>4633.5827610307351</v>
      </c>
      <c r="G15" s="16">
        <f t="shared" ref="G15:G21" si="0">SUM(D15:F15)</f>
        <v>4633.5827610307351</v>
      </c>
      <c r="H15" s="28">
        <f t="shared" ref="H15:H22" si="1">G15/$G$22</f>
        <v>4.7404229050620689E-3</v>
      </c>
      <c r="I15" s="26"/>
    </row>
    <row r="16" spans="1:10" s="9" customFormat="1">
      <c r="C16" s="15" t="s">
        <v>2</v>
      </c>
      <c r="D16" s="16">
        <v>0</v>
      </c>
      <c r="E16" s="16">
        <v>5823.5990429338099</v>
      </c>
      <c r="F16" s="27">
        <v>121.30702779757662</v>
      </c>
      <c r="G16" s="16">
        <f t="shared" si="0"/>
        <v>5944.9060707313865</v>
      </c>
      <c r="H16" s="28">
        <f t="shared" si="1"/>
        <v>6.0819824225754621E-3</v>
      </c>
      <c r="I16" s="26"/>
    </row>
    <row r="17" spans="3:11" s="9" customFormat="1">
      <c r="C17" s="15" t="s">
        <v>3</v>
      </c>
      <c r="D17" s="27">
        <v>400013.72935252677</v>
      </c>
      <c r="E17" s="27">
        <v>65118.514080643901</v>
      </c>
      <c r="F17" s="27">
        <v>12827.227887207604</v>
      </c>
      <c r="G17" s="16">
        <f t="shared" si="0"/>
        <v>477959.47132037824</v>
      </c>
      <c r="H17" s="28">
        <f t="shared" si="1"/>
        <v>0.48898015690874791</v>
      </c>
      <c r="I17" s="26"/>
    </row>
    <row r="18" spans="3:11" s="9" customFormat="1">
      <c r="C18" s="15" t="s">
        <v>4</v>
      </c>
      <c r="D18" s="16">
        <v>116164.69514361619</v>
      </c>
      <c r="E18" s="16"/>
      <c r="F18" s="27">
        <v>13188.686366329915</v>
      </c>
      <c r="G18" s="16">
        <f t="shared" si="0"/>
        <v>129353.38150994611</v>
      </c>
      <c r="H18" s="28">
        <f t="shared" si="1"/>
        <v>0.13233598366128621</v>
      </c>
      <c r="I18" s="26"/>
    </row>
    <row r="19" spans="3:11" s="9" customFormat="1">
      <c r="C19" s="15" t="s">
        <v>5</v>
      </c>
      <c r="D19" s="16">
        <v>150768.42570031562</v>
      </c>
      <c r="E19" s="16"/>
      <c r="F19" s="27">
        <v>1274.5377017158303</v>
      </c>
      <c r="G19" s="16">
        <f t="shared" si="0"/>
        <v>152042.96340203146</v>
      </c>
      <c r="H19" s="28">
        <f t="shared" si="1"/>
        <v>0.15554873700025901</v>
      </c>
      <c r="I19" s="26"/>
    </row>
    <row r="20" spans="3:11" s="9" customFormat="1">
      <c r="C20" s="15" t="s">
        <v>6</v>
      </c>
      <c r="D20" s="16">
        <v>7803.2471036673751</v>
      </c>
      <c r="E20" s="16"/>
      <c r="F20" s="27">
        <v>78036.428042156738</v>
      </c>
      <c r="G20" s="16">
        <f t="shared" si="0"/>
        <v>85839.67514582412</v>
      </c>
      <c r="H20" s="28">
        <f t="shared" si="1"/>
        <v>8.7818947715057924E-2</v>
      </c>
      <c r="I20" s="26"/>
    </row>
    <row r="21" spans="3:11" s="9" customFormat="1">
      <c r="C21" s="15" t="s">
        <v>7</v>
      </c>
      <c r="D21" s="16">
        <v>0</v>
      </c>
      <c r="E21" s="16"/>
      <c r="F21" s="27">
        <v>121687.91587590205</v>
      </c>
      <c r="G21" s="16">
        <f t="shared" si="0"/>
        <v>121687.91587590205</v>
      </c>
      <c r="H21" s="28">
        <f t="shared" si="1"/>
        <v>0.12449376938701148</v>
      </c>
      <c r="I21" s="26"/>
    </row>
    <row r="22" spans="3:11" s="9" customFormat="1">
      <c r="C22" s="12" t="s">
        <v>33</v>
      </c>
      <c r="D22" s="20">
        <f>SUM(D15:D21)</f>
        <v>674750.09730012598</v>
      </c>
      <c r="E22" s="20">
        <f>SUM(E15:E21)</f>
        <v>70942.113123577714</v>
      </c>
      <c r="F22" s="20">
        <f>SUM(F15:F21)</f>
        <v>231769.68566214046</v>
      </c>
      <c r="G22" s="20">
        <f>SUM(G15:G21)</f>
        <v>977461.89608584403</v>
      </c>
      <c r="H22" s="29">
        <f t="shared" si="1"/>
        <v>1</v>
      </c>
      <c r="I22" s="26"/>
      <c r="K22" s="24"/>
    </row>
    <row r="23" spans="3:11" s="9" customFormat="1"/>
    <row r="24" spans="3:11" s="9" customFormat="1">
      <c r="C24" s="42" t="s">
        <v>37</v>
      </c>
      <c r="D24" s="42"/>
      <c r="E24" s="42"/>
      <c r="F24" s="42"/>
      <c r="G24" s="42"/>
      <c r="H24" s="42"/>
      <c r="I24" s="42"/>
    </row>
    <row r="25" spans="3:11" s="9" customFormat="1">
      <c r="C25" s="25" t="s">
        <v>35</v>
      </c>
      <c r="D25" s="25" t="s">
        <v>31</v>
      </c>
      <c r="E25" s="25" t="s">
        <v>32</v>
      </c>
      <c r="F25" s="25" t="s">
        <v>30</v>
      </c>
      <c r="G25" s="25" t="s">
        <v>0</v>
      </c>
      <c r="H25" s="25" t="s">
        <v>36</v>
      </c>
      <c r="I25" s="26"/>
    </row>
    <row r="26" spans="3:11" s="9" customFormat="1">
      <c r="C26" s="15" t="s">
        <v>1</v>
      </c>
      <c r="D26" s="18">
        <f t="shared" ref="D26:F32" si="2">D15*$D$38</f>
        <v>0</v>
      </c>
      <c r="E26" s="18">
        <f t="shared" si="2"/>
        <v>0</v>
      </c>
      <c r="F26" s="18">
        <f t="shared" si="2"/>
        <v>311683.04136176949</v>
      </c>
      <c r="G26" s="18">
        <f t="shared" ref="G26:G32" si="3">SUM(D26:F26)</f>
        <v>311683.04136176949</v>
      </c>
      <c r="H26" s="30">
        <f t="shared" ref="H26:H33" si="4">G26/$G$33</f>
        <v>4.7404229050620689E-3</v>
      </c>
      <c r="I26" s="26"/>
    </row>
    <row r="27" spans="3:11" s="9" customFormat="1">
      <c r="C27" s="15" t="s">
        <v>2</v>
      </c>
      <c r="D27" s="18">
        <f t="shared" si="2"/>
        <v>0</v>
      </c>
      <c r="E27" s="18">
        <f t="shared" si="2"/>
        <v>391730.79558188992</v>
      </c>
      <c r="F27" s="18">
        <f t="shared" si="2"/>
        <v>8159.8506625345681</v>
      </c>
      <c r="G27" s="18">
        <f t="shared" si="3"/>
        <v>399890.64624442451</v>
      </c>
      <c r="H27" s="30">
        <f t="shared" si="4"/>
        <v>6.0819824225754621E-3</v>
      </c>
      <c r="I27" s="26"/>
    </row>
    <row r="28" spans="3:11" s="9" customFormat="1">
      <c r="C28" s="15" t="s">
        <v>3</v>
      </c>
      <c r="D28" s="18">
        <f t="shared" si="2"/>
        <v>26907363.52</v>
      </c>
      <c r="E28" s="18">
        <f t="shared" si="2"/>
        <v>4380268.4800000004</v>
      </c>
      <c r="F28" s="18">
        <f t="shared" si="2"/>
        <v>862837.59378369537</v>
      </c>
      <c r="G28" s="18">
        <f t="shared" si="3"/>
        <v>32150469.593783695</v>
      </c>
      <c r="H28" s="30">
        <f t="shared" si="4"/>
        <v>0.48898015690874791</v>
      </c>
      <c r="I28" s="26"/>
    </row>
    <row r="29" spans="3:11" s="9" customFormat="1">
      <c r="C29" s="15" t="s">
        <v>4</v>
      </c>
      <c r="D29" s="18">
        <f t="shared" si="2"/>
        <v>7813946</v>
      </c>
      <c r="E29" s="18">
        <f t="shared" si="2"/>
        <v>0</v>
      </c>
      <c r="F29" s="18">
        <f t="shared" si="2"/>
        <v>887151.49598618469</v>
      </c>
      <c r="G29" s="18">
        <f t="shared" si="3"/>
        <v>8701097.4959861841</v>
      </c>
      <c r="H29" s="30">
        <f t="shared" si="4"/>
        <v>0.13233598366128621</v>
      </c>
      <c r="I29" s="26"/>
    </row>
    <row r="30" spans="3:11" s="9" customFormat="1">
      <c r="C30" s="15" t="s">
        <v>5</v>
      </c>
      <c r="D30" s="18">
        <f t="shared" si="2"/>
        <v>10141604</v>
      </c>
      <c r="E30" s="18">
        <f t="shared" si="2"/>
        <v>0</v>
      </c>
      <c r="F30" s="18">
        <f t="shared" si="2"/>
        <v>85733.180497387206</v>
      </c>
      <c r="G30" s="18">
        <f t="shared" si="3"/>
        <v>10227337.180497387</v>
      </c>
      <c r="H30" s="30">
        <f t="shared" si="4"/>
        <v>0.15554873700025901</v>
      </c>
      <c r="I30" s="26"/>
    </row>
    <row r="31" spans="3:11" s="9" customFormat="1">
      <c r="C31" s="15" t="s">
        <v>6</v>
      </c>
      <c r="D31" s="18">
        <f t="shared" si="2"/>
        <v>524894</v>
      </c>
      <c r="E31" s="18">
        <f t="shared" si="2"/>
        <v>0</v>
      </c>
      <c r="F31" s="18">
        <f t="shared" si="2"/>
        <v>5249206.1723265192</v>
      </c>
      <c r="G31" s="18">
        <f t="shared" si="3"/>
        <v>5774100.1723265192</v>
      </c>
      <c r="H31" s="30">
        <f t="shared" si="4"/>
        <v>8.781894771505791E-2</v>
      </c>
      <c r="I31" s="26"/>
    </row>
    <row r="32" spans="3:11" s="9" customFormat="1">
      <c r="C32" s="15" t="s">
        <v>7</v>
      </c>
      <c r="D32" s="18">
        <f t="shared" si="2"/>
        <v>0</v>
      </c>
      <c r="E32" s="18">
        <f t="shared" si="2"/>
        <v>0</v>
      </c>
      <c r="F32" s="18">
        <f t="shared" si="2"/>
        <v>8185471.518100014</v>
      </c>
      <c r="G32" s="18">
        <f t="shared" si="3"/>
        <v>8185471.518100014</v>
      </c>
      <c r="H32" s="30">
        <f t="shared" si="4"/>
        <v>0.12449376938701147</v>
      </c>
      <c r="I32" s="26"/>
    </row>
    <row r="33" spans="1:9" s="9" customFormat="1">
      <c r="C33" s="12" t="s">
        <v>0</v>
      </c>
      <c r="D33" s="22">
        <f>SUM(D26:D32)</f>
        <v>45387807.519999996</v>
      </c>
      <c r="E33" s="22">
        <f>SUM(E26:E32)</f>
        <v>4771999.2755818907</v>
      </c>
      <c r="F33" s="22">
        <f>SUM(F26:F32)</f>
        <v>15590242.852718104</v>
      </c>
      <c r="G33" s="22">
        <f>SUM(G26:G32)</f>
        <v>65750049.648299992</v>
      </c>
      <c r="H33" s="31">
        <f t="shared" si="4"/>
        <v>1</v>
      </c>
      <c r="I33" s="26"/>
    </row>
    <row r="34" spans="1:9" s="9" customFormat="1"/>
    <row r="35" spans="1:9" s="9" customFormat="1"/>
    <row r="36" spans="1:9" s="9" customFormat="1" ht="15.75">
      <c r="C36" s="10" t="s">
        <v>38</v>
      </c>
      <c r="D36" s="11"/>
    </row>
    <row r="37" spans="1:9" s="9" customFormat="1">
      <c r="C37" s="15" t="s">
        <v>39</v>
      </c>
      <c r="D37" s="34">
        <v>15643816</v>
      </c>
      <c r="E37" s="11"/>
    </row>
    <row r="38" spans="1:9" s="9" customFormat="1">
      <c r="C38" s="15" t="s">
        <v>40</v>
      </c>
      <c r="D38" s="35">
        <v>67.266099999999994</v>
      </c>
      <c r="E38" s="32"/>
    </row>
    <row r="39" spans="1:9" s="9" customFormat="1">
      <c r="E39" s="33"/>
    </row>
    <row r="40" spans="1:9" s="9" customFormat="1"/>
    <row r="41" spans="1:9" s="9" customFormat="1"/>
    <row r="42" spans="1:9" s="9" customFormat="1">
      <c r="D42" s="37"/>
    </row>
    <row r="43" spans="1:9" s="9" customFormat="1"/>
    <row r="44" spans="1:9" s="9" customFormat="1"/>
    <row r="45" spans="1:9" s="9" customFormat="1"/>
    <row r="46" spans="1:9" s="9" customFormat="1"/>
    <row r="47" spans="1:9" s="9" customFormat="1"/>
    <row r="48" spans="1:9">
      <c r="A48" s="9"/>
      <c r="B48" s="9"/>
      <c r="C48" s="9"/>
      <c r="D48" s="9"/>
      <c r="E48" s="9"/>
      <c r="F48" s="9"/>
      <c r="G48" s="9"/>
      <c r="H48" s="9"/>
      <c r="I48" s="9"/>
    </row>
    <row r="49" spans="1:9">
      <c r="A49" s="9"/>
      <c r="B49" s="9"/>
      <c r="C49" s="9"/>
      <c r="D49" s="9"/>
      <c r="E49" s="9"/>
      <c r="F49" s="9"/>
      <c r="G49" s="9"/>
      <c r="H49" s="9"/>
      <c r="I49" s="9"/>
    </row>
    <row r="50" spans="1:9">
      <c r="A50" s="9"/>
      <c r="B50" s="9"/>
      <c r="C50" s="9"/>
      <c r="D50" s="9"/>
      <c r="E50" s="9"/>
      <c r="F50" s="9"/>
      <c r="G50" s="9"/>
      <c r="H50" s="9"/>
      <c r="I50" s="9"/>
    </row>
    <row r="51" spans="1:9">
      <c r="A51" s="9"/>
      <c r="B51" s="9"/>
      <c r="C51" s="9"/>
      <c r="D51" s="9"/>
      <c r="E51" s="9"/>
      <c r="F51" s="9"/>
      <c r="G51" s="9"/>
      <c r="H51" s="9"/>
      <c r="I51" s="9"/>
    </row>
    <row r="52" spans="1:9">
      <c r="A52" s="9"/>
      <c r="B52" s="9"/>
      <c r="C52" s="9"/>
      <c r="D52" s="9"/>
      <c r="E52" s="9"/>
      <c r="F52" s="9"/>
      <c r="G52" s="9"/>
      <c r="H52" s="9"/>
      <c r="I52" s="9"/>
    </row>
    <row r="53" spans="1:9">
      <c r="A53" s="9"/>
      <c r="B53" s="9"/>
      <c r="C53" s="9"/>
      <c r="D53" s="9"/>
      <c r="E53" s="9"/>
      <c r="F53" s="9"/>
      <c r="G53" s="9"/>
      <c r="H53" s="9"/>
      <c r="I53" s="9"/>
    </row>
    <row r="54" spans="1:9">
      <c r="A54" s="9"/>
      <c r="B54" s="9"/>
      <c r="C54" s="9"/>
      <c r="D54" s="9"/>
      <c r="E54" s="9"/>
      <c r="F54" s="9"/>
      <c r="G54" s="9"/>
      <c r="H54" s="9"/>
      <c r="I54" s="9"/>
    </row>
    <row r="55" spans="1:9">
      <c r="A55" s="9"/>
      <c r="B55" s="9"/>
      <c r="C55" s="9"/>
      <c r="D55" s="9"/>
      <c r="E55" s="9"/>
      <c r="F55" s="9"/>
      <c r="G55" s="9"/>
      <c r="H55" s="9"/>
      <c r="I55" s="9"/>
    </row>
    <row r="56" spans="1:9">
      <c r="A56" s="9"/>
      <c r="B56" s="9"/>
      <c r="C56" s="9"/>
      <c r="D56" s="9"/>
      <c r="E56" s="9"/>
      <c r="F56" s="9"/>
      <c r="G56" s="9"/>
      <c r="H56" s="9"/>
      <c r="I56" s="9"/>
    </row>
  </sheetData>
  <mergeCells count="4">
    <mergeCell ref="A1:J1"/>
    <mergeCell ref="C5:H5"/>
    <mergeCell ref="C13:I13"/>
    <mergeCell ref="C24:I2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Aug Costing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2019-11-07T20:07:54Z</dcterms:created>
  <dcterms:modified xsi:type="dcterms:W3CDTF">2019-11-07T20:07:56Z</dcterms:modified>
</cp:coreProperties>
</file>