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376" windowWidth="25520" windowHeight="15600" tabRatio="940" activeTab="2"/>
  </bookViews>
  <sheets>
    <sheet name="Introduction" sheetId="1" r:id="rId1"/>
    <sheet name="1. Program Outcomes &amp; Impact" sheetId="2" r:id="rId2"/>
    <sheet name="2. Program Progress Outputs" sheetId="3" r:id="rId3"/>
    <sheet name="3. Grant Management" sheetId="4" r:id="rId4"/>
    <sheet name="4.A Financial Data Summary" sheetId="5" r:id="rId5"/>
    <sheet name="4.B Total Cash Outflow" sheetId="6" r:id="rId6"/>
    <sheet name="5A. Cash Reconcilation" sheetId="7" r:id="rId7"/>
    <sheet name="5B. Cash Request" sheetId="8" r:id="rId8"/>
    <sheet name="6. Performance Analysis" sheetId="9" r:id="rId9"/>
    <sheet name="Check List" sheetId="10" r:id="rId10"/>
    <sheet name="7. Cash Request Authorization" sheetId="11" r:id="rId11"/>
    <sheet name="8. EF Review" sheetId="12" state="hidden" r:id="rId12"/>
  </sheets>
  <definedNames>
    <definedName name="_xlnm.Print_Area" localSheetId="1">'1. Program Outcomes &amp; Impact'!$A$1:$P$33</definedName>
    <definedName name="_xlnm.Print_Area" localSheetId="2">'2. Program Progress Outputs'!$A$1:$O$35</definedName>
    <definedName name="_xlnm.Print_Area" localSheetId="3">'3. Grant Management'!$A$1:$O$38</definedName>
    <definedName name="_xlnm.Print_Area" localSheetId="4">'4.A Financial Data Summary'!$A$1:$K$33</definedName>
    <definedName name="_xlnm.Print_Area" localSheetId="5">'4.B Total Cash Outflow'!$A$1:$K$34</definedName>
    <definedName name="_xlnm.Print_Area" localSheetId="6">'5A. Cash Reconcilation'!$A$1:$M$31</definedName>
    <definedName name="_xlnm.Print_Area" localSheetId="7">'5B. Cash Request'!$A$1:$P$52</definedName>
    <definedName name="_xlnm.Print_Area" localSheetId="8">'6. Performance Analysis'!$A$1:$O$40</definedName>
  </definedNames>
  <calcPr fullCalcOnLoad="1"/>
</workbook>
</file>

<file path=xl/sharedStrings.xml><?xml version="1.0" encoding="utf-8"?>
<sst xmlns="http://schemas.openxmlformats.org/spreadsheetml/2006/main" count="540" uniqueCount="225">
  <si>
    <t>Diseases:</t>
  </si>
  <si>
    <t>Implementing Partner:</t>
  </si>
  <si>
    <t>Program Start Date:</t>
  </si>
  <si>
    <t>Currency:</t>
  </si>
  <si>
    <t>Cycle:</t>
  </si>
  <si>
    <t>Beginning Date:</t>
  </si>
  <si>
    <t>Number:</t>
  </si>
  <si>
    <t>End Date:</t>
  </si>
  <si>
    <t>Progress Update - Reporting Period:</t>
  </si>
  <si>
    <t>Progress Update - Period Covered:</t>
  </si>
  <si>
    <t>Progress Update - Number:</t>
  </si>
  <si>
    <t>Add:</t>
  </si>
  <si>
    <t>Less:</t>
  </si>
  <si>
    <r>
      <t>!</t>
    </r>
    <r>
      <rPr>
        <sz val="11"/>
        <rFont val="Arial"/>
        <family val="2"/>
      </rPr>
      <t xml:space="preserve"> An explanation must be provided if there have been any adjustments.</t>
    </r>
  </si>
  <si>
    <t>On-going Periodic Report and Cash Request</t>
  </si>
  <si>
    <t>REQUEST PERIOD</t>
  </si>
  <si>
    <t>3.  Interest received on bank account</t>
  </si>
  <si>
    <t>4.  Any sources of income, (if applicable, e.g. disposal of fixed assets, tax refunds)</t>
  </si>
  <si>
    <r>
      <t xml:space="preserve">6.  Net exchange rate gains/losses </t>
    </r>
    <r>
      <rPr>
        <i/>
        <sz val="11"/>
        <rFont val="Arial"/>
        <family val="2"/>
      </rPr>
      <t>(gains should be shown with a minus sign; losses should be shown with a plus sign)</t>
    </r>
  </si>
  <si>
    <r>
      <t xml:space="preserve">7. Reconciliation adjustments </t>
    </r>
    <r>
      <rPr>
        <i/>
        <sz val="11"/>
        <rFont val="Arial"/>
        <family val="2"/>
      </rPr>
      <t>(gains should be shown with a minus sign; losses should be shown with a plus sign</t>
    </r>
    <r>
      <rPr>
        <sz val="11"/>
        <rFont val="Arial"/>
        <family val="2"/>
      </rPr>
      <t>)</t>
    </r>
  </si>
  <si>
    <t>8.  Cash Balance: End of period covered by Periodic Update:</t>
  </si>
  <si>
    <t>Explanation of reconciliation adjustments (line 7)</t>
  </si>
  <si>
    <t>1.  Period beginning date:</t>
  </si>
  <si>
    <t>end date:</t>
  </si>
  <si>
    <t>approved budget amount:</t>
  </si>
  <si>
    <t>forecasted amount:</t>
  </si>
  <si>
    <t>2a. Cash buffer period (by default)</t>
  </si>
  <si>
    <t xml:space="preserve">  (cash "buffer") beginning date:</t>
  </si>
  <si>
    <t>NB. Consider the following items when providing the analysis.</t>
  </si>
  <si>
    <t xml:space="preserve">  - Expected timing of payments for any significant budgetary items,</t>
  </si>
  <si>
    <t xml:space="preserve">  - Current/expected unit prices compared to those in the budget</t>
  </si>
  <si>
    <t xml:space="preserve">  - Change in quantities compared to budget</t>
  </si>
  <si>
    <t xml:space="preserve">  - Exchange rates and inflation</t>
  </si>
  <si>
    <t xml:space="preserve">  - Linkage between budget absorption and programmatic performance to-date.</t>
  </si>
  <si>
    <t>Select</t>
  </si>
  <si>
    <t>8. Exchange Rate (used to translate local currency into grant currency)</t>
  </si>
  <si>
    <t xml:space="preserve">Name of local currency, date and source of the exchange rate, and other comments (if appropriate) </t>
  </si>
  <si>
    <t>- used to convert Opening Cash Balance</t>
  </si>
  <si>
    <t>- used to convert Closing Cash Balance</t>
  </si>
  <si>
    <t>Total forecasted net cash expenditures by the Implementing Partner for the period immediately following the period covered  by the Periodic Report:</t>
  </si>
  <si>
    <t>2.  Cash received by the IP from the END Fund during the period covered by this periodic update:</t>
  </si>
  <si>
    <t xml:space="preserve">  - Impact of existing cash balance with Sub Grantees</t>
  </si>
  <si>
    <t xml:space="preserve">  - Current confirmed commitments to be paid during the cash request period</t>
  </si>
  <si>
    <r>
      <t xml:space="preserve">! </t>
    </r>
    <r>
      <rPr>
        <sz val="11"/>
        <rFont val="Arial"/>
        <family val="2"/>
      </rPr>
      <t>The forecast should include any existing commitments (eligible under this grant) as of the end of the reporting period and which are likely to be paid during the next implementation period</t>
    </r>
  </si>
  <si>
    <t>3. Cash Balance: End of period covered by Periodic Update (number 8 from IP Cash Reconciliation sheet):</t>
  </si>
  <si>
    <t>6.  IP's Disbursement Request to the END Fund for the period immediately following the period covered by the Periodic Update, plus additional period (cash buffer):</t>
  </si>
  <si>
    <t>7.  Does the IP's Cash Request include funds for health product procurement?</t>
  </si>
  <si>
    <t>- used to convert Total Cash Outflow for the Periodic Update Period</t>
  </si>
  <si>
    <r>
      <t xml:space="preserve">Please explain any significant variance (based on your judgment) </t>
    </r>
    <r>
      <rPr>
        <u val="single"/>
        <sz val="11"/>
        <rFont val="Arial"/>
        <family val="0"/>
      </rPr>
      <t>between the forecasted amounts and the amounts as per approved budgets</t>
    </r>
    <r>
      <rPr>
        <sz val="11"/>
        <rFont val="Arial"/>
        <family val="2"/>
      </rPr>
      <t>.  Please specify the main factors and related amounts that are the major drivers of the variance.</t>
    </r>
  </si>
  <si>
    <t>A Statement of Sources and Uses of Funds is to be provided by the Implementing Partner to the END Fund</t>
  </si>
  <si>
    <t>Country and Grant number:</t>
  </si>
  <si>
    <t>Variance</t>
  </si>
  <si>
    <t>Cumulative Actual Cash Outflow through period of Progress Update</t>
  </si>
  <si>
    <t>Cumulative Budget through period of Progress Update</t>
  </si>
  <si>
    <t>Actual Cash Outflow for Reporting Period</t>
  </si>
  <si>
    <t>Budget for Reporting Period</t>
  </si>
  <si>
    <t>Cumulative Budget through this Reporting Period</t>
  </si>
  <si>
    <t>Cumulative Actual Cash Outflow through this Reporting Period</t>
  </si>
  <si>
    <t>Section 4: Total Implementing Partner Cash Outflow Summary</t>
  </si>
  <si>
    <t>Budget Summary by Expense Category</t>
  </si>
  <si>
    <t>Budget Summary by Program Activities</t>
  </si>
  <si>
    <t>2. Total IP cash outflow vs. budget</t>
  </si>
  <si>
    <t>1. Total IP cash outflow vs. budget</t>
  </si>
  <si>
    <t xml:space="preserve">    1a. IP's total expenditures</t>
  </si>
  <si>
    <t xml:space="preserve">    2a. IP's total expendiures</t>
  </si>
  <si>
    <t>Reason(s) for Variance</t>
  </si>
  <si>
    <t>5.  Total cash outflow during period covered by Progress Update (value entered in Section 4 "Total Cash Outflow":</t>
  </si>
  <si>
    <t xml:space="preserve">    1b. Disbursements to Sub-Grantees (if applicable)</t>
  </si>
  <si>
    <t xml:space="preserve">    2b. Disbursements to Sub-Grantees (if applicable)</t>
  </si>
  <si>
    <t>GENERAL GRANT INFORMATION</t>
  </si>
  <si>
    <t>Section 1:  Programmatic Progress</t>
  </si>
  <si>
    <t>Note: The table below should contain those Impact/Outcome indicators that are (1) due for reporting during the current year of a grant and (2) those reporting on which is overdue from the previous periods.</t>
  </si>
  <si>
    <t>A.  Impact / Outcome Indicators</t>
  </si>
  <si>
    <t xml:space="preserve">Impact / Outcome </t>
  </si>
  <si>
    <t>Indicator Description</t>
  </si>
  <si>
    <t>Baseline</t>
  </si>
  <si>
    <t>(if applicable)</t>
  </si>
  <si>
    <t>Year of Target</t>
  </si>
  <si>
    <t>Intended Target</t>
  </si>
  <si>
    <t>Report Due Date</t>
  </si>
  <si>
    <t>Actual Result</t>
  </si>
  <si>
    <t>Data Source of Results</t>
  </si>
  <si>
    <t>Comments on results on Impact/Outcome indicators and data sources, and any other comments</t>
  </si>
  <si>
    <t>Value</t>
  </si>
  <si>
    <t>Year</t>
  </si>
  <si>
    <t xml:space="preserve"> - </t>
  </si>
  <si>
    <t>-</t>
  </si>
  <si>
    <t xml:space="preserve"> </t>
  </si>
  <si>
    <t>On-going Periodic Update and Cash Request</t>
  </si>
  <si>
    <t xml:space="preserve">PERIODIC UPDATE </t>
  </si>
  <si>
    <t xml:space="preserve">CASH REQUEST </t>
  </si>
  <si>
    <t>Cash Request  - Disbursement Period:</t>
  </si>
  <si>
    <t>Cash Request  - Period Covered:</t>
  </si>
  <si>
    <t>Cash Request  - Number:</t>
  </si>
  <si>
    <t>B.  Programmatic Indicators</t>
  </si>
  <si>
    <t>Objective
No.</t>
  </si>
  <si>
    <r>
      <rPr>
        <b/>
        <sz val="12"/>
        <rFont val="Arial"/>
        <family val="2"/>
      </rPr>
      <t>*</t>
    </r>
    <r>
      <rPr>
        <b/>
        <sz val="11"/>
        <rFont val="Arial"/>
        <family val="2"/>
      </rPr>
      <t xml:space="preserve"> Indicator No.</t>
    </r>
  </si>
  <si>
    <t>Tied To</t>
  </si>
  <si>
    <t xml:space="preserve">Targets cumulative?
</t>
  </si>
  <si>
    <t>Baseline 
(if applicable)</t>
  </si>
  <si>
    <t>Intended Target
to date</t>
  </si>
  <si>
    <t>Actual Result
to date</t>
  </si>
  <si>
    <r>
      <t xml:space="preserve">% achievement
</t>
    </r>
    <r>
      <rPr>
        <u val="single"/>
        <sz val="11"/>
        <rFont val="Arial"/>
        <family val="0"/>
      </rPr>
      <t>(Please calculate as appropriate</t>
    </r>
    <r>
      <rPr>
        <sz val="11"/>
        <rFont val="Arial"/>
        <family val="2"/>
      </rPr>
      <t>)</t>
    </r>
  </si>
  <si>
    <t>Reasons for programmatic deviation from intended target and deviations from the related workplan activities</t>
  </si>
  <si>
    <t xml:space="preserve">Note: All programmatic indicators contained in the current Program Assessment Framework should be listed, regardless of whether there are targets/results for the period covered by the Periodic Update or whether the targets have been met in previous periods.  </t>
  </si>
  <si>
    <r>
      <t>*</t>
    </r>
    <r>
      <rPr>
        <b/>
        <sz val="11"/>
        <rFont val="Arial"/>
        <family val="2"/>
      </rPr>
      <t xml:space="preserve"> Indicator No. should correspond to the indicator number listed in the approved Program Assessment Framework of the grant (1.1, 1.2, etc.)</t>
    </r>
  </si>
  <si>
    <t>PERIODIC UPDATE</t>
  </si>
  <si>
    <t>B.  Planned Changes in the Program, if any</t>
  </si>
  <si>
    <t>Section 7: Cash Request and Authorization</t>
  </si>
  <si>
    <t>A: CASH REQUEST</t>
  </si>
  <si>
    <t>B: AUTHORIZATION</t>
  </si>
  <si>
    <t>Name:</t>
  </si>
  <si>
    <t>Title:</t>
  </si>
  <si>
    <t>On behalf of the IP, the undersigned hereby requests the END Fund to disburse funds under the above referenced Partnership Agreement as follows:</t>
  </si>
  <si>
    <t>The undersigned acknowledges that: (i) all the information (programmatic, financial, or otherwise) provided in this Periodic Update and Cash Request is complete and accurate; (ii) funds disbursed in accordance with this request shall be deposited in the bank account specified in block 12 of the Partnership Agreement.</t>
  </si>
  <si>
    <t>1.  Cash amount requested from the END Fund in grant currency</t>
  </si>
  <si>
    <t>Signed on behalf of the Implementing Organization:
(signature of Authorized Designated Representative)</t>
  </si>
  <si>
    <t>Date:</t>
  </si>
  <si>
    <t>2.  Amount requested in words:</t>
  </si>
  <si>
    <t>Implementing Partner Total Forecast</t>
  </si>
  <si>
    <t>1.  Cash Balance: Beginning of period covered by Progress Update (line 8 from Cash Reconciliation section of the period covered by the previous Periodic Update):</t>
  </si>
  <si>
    <t>UNDER CONSTRUCTION</t>
  </si>
  <si>
    <t>On-going Periodic Update and Cash Request Form</t>
  </si>
  <si>
    <t>During the grant implementation period, the END Fund can disburse funds to the Implementing Partner (IP) based on demonstrated program achievement and financial needs for the following period of implementation.</t>
  </si>
  <si>
    <t>Monitoring and Evaluation:</t>
  </si>
  <si>
    <t>Any external reports that facilitate data quality such as new population studies, etc.</t>
  </si>
  <si>
    <t>Statement of sources and uses of funds (cash flow statement)</t>
  </si>
  <si>
    <t>Budgets including any justifications for adjustments</t>
  </si>
  <si>
    <t>Bank reconciliation</t>
  </si>
  <si>
    <t>Any annual IP audit report due, financial statements management letters and responses</t>
  </si>
  <si>
    <t>Any audit report due from a sub-grantee</t>
  </si>
  <si>
    <t>Evidence and documentation required to fulfil Partnership Agreement conditionalities</t>
  </si>
  <si>
    <t>Updated budget if relevant</t>
  </si>
  <si>
    <t>Any mapping, survey or assessment reports due in the period under review</t>
  </si>
  <si>
    <t>1.  Current Partnership Agreement Revision:</t>
  </si>
  <si>
    <t>Sub-total:</t>
  </si>
  <si>
    <t>Date</t>
  </si>
  <si>
    <t>2.  Less Funding Tranches</t>
  </si>
  <si>
    <t>Period of Cash Request (from PAF)</t>
  </si>
  <si>
    <t>Section 5: Financial Reconciliation and Cash Request</t>
  </si>
  <si>
    <t>Section 3:  Grant Management</t>
  </si>
  <si>
    <t>Section 8: EF Request Review Sheet</t>
  </si>
  <si>
    <t>Budgeted</t>
  </si>
  <si>
    <t>Actual</t>
  </si>
  <si>
    <t>Period</t>
  </si>
  <si>
    <t>Cumulative</t>
  </si>
  <si>
    <t>C: AUTHORIZATION</t>
  </si>
  <si>
    <t>4B) Total Cash Outflow</t>
  </si>
  <si>
    <t>1. APPROVED CASH AMOUNT:</t>
  </si>
  <si>
    <t>2. JUSTIFICATION:</t>
  </si>
  <si>
    <t xml:space="preserve">END Fund Authorized Program Director:
</t>
  </si>
  <si>
    <t>C. Analysis of data quality and reporting issues</t>
  </si>
  <si>
    <t>(!) This section should contain (1) a summary of issues related to data quality and reporting on programmatic indicators, and any relevant issues which are not covered in 'Reasons for programmatic deviation', and (2) remedial actions that are underway or planned to address these issues.</t>
  </si>
  <si>
    <t>Include a Gantt Chart or similar format indicating the planned program activities and timing for the next quarterly/semi annual reporting timeframe</t>
  </si>
  <si>
    <t>CHECK LIST of documents to be submitted along with these worksheets:</t>
  </si>
  <si>
    <t>Maps indicating program locations</t>
  </si>
  <si>
    <t>Financial:</t>
  </si>
  <si>
    <t>Work plans:</t>
  </si>
  <si>
    <t>Management</t>
  </si>
  <si>
    <t xml:space="preserve">Organization Chart </t>
  </si>
  <si>
    <t>Agreement(s) with Sub-Grantees</t>
  </si>
  <si>
    <t xml:space="preserve">Bios of New Personnel </t>
  </si>
  <si>
    <t>SELECT BELOW TO INCLUDE</t>
  </si>
  <si>
    <t>Comments:</t>
  </si>
  <si>
    <t>Human Interest Stories</t>
  </si>
  <si>
    <t>Photos of workshops, trainings, launches, testing, drug administrations, etc.</t>
  </si>
  <si>
    <t>Copies of publlications, press releases, educational materials</t>
  </si>
  <si>
    <t>Communications: (Reference: Annex D of the Partnership Agreement)</t>
  </si>
  <si>
    <r>
      <t xml:space="preserve">The IP should submit this form within 30 calendar days from the closing date of the relevent period(s) covered by this report.  </t>
    </r>
  </si>
  <si>
    <t>A.  Outline any Human Resource Issues, including relationships with Government or other Stakeholders</t>
  </si>
  <si>
    <t>The beginning cash balance was deduced from expenditure report to re-align the numbers to fit within this workbook's scope of time.  Please review the workbook included with this submission for situational clarity.</t>
  </si>
  <si>
    <t>A: CUMULATIVE GRANT FUND RECONCILIATION</t>
  </si>
  <si>
    <t>Total Grant Funds:</t>
  </si>
  <si>
    <t>3.  Current Fund Balance:</t>
  </si>
  <si>
    <t>5C) Cash Request</t>
  </si>
  <si>
    <t>Forecasted</t>
  </si>
  <si>
    <t>Buffer</t>
  </si>
  <si>
    <t>Current IP Cash Balance</t>
  </si>
  <si>
    <t>Requested Cash Amount:</t>
  </si>
  <si>
    <t>B: REQUEST SUMMARY AND REVIEW</t>
  </si>
  <si>
    <t>NEW FUND BALANCE FOLLOWING APPROVAL:</t>
  </si>
  <si>
    <t>A: CASH RECONCILIATION FOR PERIOD COVERED BY PROGRESS UPDATE</t>
  </si>
  <si>
    <t>B: REQUEST FOR FUNDS</t>
  </si>
  <si>
    <t xml:space="preserve">C.  External factors beyond the control of the Implementing Partner that have impacted or may impact the Program - Including changes in the country context or NTD landscape </t>
  </si>
  <si>
    <t>Please communicate with your END Fund contact if you have any questions.</t>
  </si>
  <si>
    <t>This section should summarize information already provided by the progress update on programmatic and financial performance and highlight proposed adjustments.</t>
  </si>
  <si>
    <t>D.  IMPLEMENTING PARTNER COMMENTS ON THE FULFILLMENT OF CONDITIONS PRECEDENT AND/OR SPECIAL CONDITIONS UNDER THE PARTNERSHIP AGREEMENT</t>
  </si>
  <si>
    <t>Please include in this table below any Conditions Precedent and/or Special Conditions due for fulfillment during this period or outstanding from previous periods. Some conditions may apply to more than one period program implementation. Fulfillment in one period is not automatic in any following period.</t>
  </si>
  <si>
    <t>Condition Precedent and/or other special conditions</t>
  </si>
  <si>
    <t>Status</t>
  </si>
  <si>
    <t>IP Comments on Progress of Implementation; please reference to document check list if relevant.</t>
  </si>
  <si>
    <t>Document Relevant to Fulfilling Conditions Precedent and/or Special Condition</t>
  </si>
  <si>
    <t>IP Included Attached</t>
  </si>
  <si>
    <t>END Fund Requested</t>
  </si>
  <si>
    <t>E.  IMPLEMENTING PARTNER AND SUB-GRANTEE ANNUAL AUDIT REPORTS</t>
  </si>
  <si>
    <t>Please indicate a date for the report due for submission. If a report is overdue, indicate the original date and explain the reason for the delay.</t>
  </si>
  <si>
    <t>Document Required</t>
  </si>
  <si>
    <t>Date Due</t>
  </si>
  <si>
    <t>Comments</t>
  </si>
  <si>
    <t>B.  Outline any issues related to the Procurement, Supply and Distribution of Drugs and/or Medical Equipment</t>
  </si>
  <si>
    <t>Updated List of in-country partners included in the activities of this program.</t>
  </si>
  <si>
    <t>This section should include not just the challenges but your plans to mitigate these issues.</t>
  </si>
  <si>
    <t>C.  Highlight any other difficulties encountered during the implementation, your lessoned learned and recommendations to address these difficulties</t>
  </si>
  <si>
    <t xml:space="preserve">Please print, sign and date this form. </t>
  </si>
  <si>
    <t>Signed and Dated Cash Request Authorization</t>
  </si>
  <si>
    <t>Please insert your financial statements here in this workbook</t>
  </si>
  <si>
    <t>The Periodic Update and Cash Request Form is the END Fund's central periodic reporting format. It reports both on the programmatic and financial achievements of the latest program implementation period. These workbooks also provide a form to request funds from the END Fund under the Partnership Agreement for the upcoming periods. The purpose of this form is to provide the essential information for the END Fund to evaluate the program's achievements and cash needs to inform effective grant monitoring and control.</t>
  </si>
  <si>
    <r>
      <t xml:space="preserve">Please assure that the </t>
    </r>
    <r>
      <rPr>
        <b/>
        <sz val="12"/>
        <color indexed="8"/>
        <rFont val="Calibri"/>
        <family val="2"/>
      </rPr>
      <t>Cash Request Authorization</t>
    </r>
    <r>
      <rPr>
        <sz val="12"/>
        <color theme="1"/>
        <rFont val="Calibri"/>
        <family val="2"/>
      </rPr>
      <t xml:space="preserve"> page is signed and dated by the authorized representative of the Implementing Organization. This page can be printed in PDF format and sent to the END Fund along with the entire completed workbooks in Excel format.</t>
    </r>
  </si>
  <si>
    <r>
      <rPr>
        <sz val="12"/>
        <rFont val="Arial"/>
        <family val="2"/>
      </rPr>
      <t xml:space="preserve">The self-evaluation should be a critical analysis of program progress and an integrative summary taking into account programmatic achievements, financial performance and comment on significant issues in various functional areas (M&amp;E, Finance, Procurement, and Program Management), with special emphasis on the management of sub-grantees where relevant, and with other stakeholders, public sector partners, academia, etc.). </t>
    </r>
  </si>
  <si>
    <t>A.  IP's Overall Analysis of Grant Performance (including a summary of how financial performance is linked to programmatic achievements)</t>
  </si>
  <si>
    <t>Section 6:  Overall Performance Analysis</t>
  </si>
  <si>
    <r>
      <t xml:space="preserve">All necessary supporting documents should be provided </t>
    </r>
    <r>
      <rPr>
        <b/>
        <sz val="12"/>
        <color indexed="8"/>
        <rFont val="Calibri"/>
        <family val="2"/>
      </rPr>
      <t>WITH</t>
    </r>
    <r>
      <rPr>
        <sz val="12"/>
        <color theme="1"/>
        <rFont val="Calibri"/>
        <family val="2"/>
      </rPr>
      <t xml:space="preserve"> this form. Please refer to the </t>
    </r>
    <r>
      <rPr>
        <b/>
        <sz val="12"/>
        <color indexed="8"/>
        <rFont val="Calibri"/>
        <family val="2"/>
      </rPr>
      <t>Check List</t>
    </r>
    <r>
      <rPr>
        <sz val="12"/>
        <color theme="1"/>
        <rFont val="Calibri"/>
        <family val="2"/>
      </rPr>
      <t xml:space="preserve"> tab for a document list.</t>
    </r>
  </si>
  <si>
    <t>PLEASE READ THESE INSTRUCTIONS CAREFULLY:</t>
  </si>
  <si>
    <t>YES</t>
  </si>
  <si>
    <t>NO</t>
  </si>
  <si>
    <t>Yes, if relevant</t>
  </si>
  <si>
    <t>Audit 2013/2014 Received</t>
  </si>
  <si>
    <t>Important from October MDA!!</t>
  </si>
  <si>
    <t>Angola</t>
  </si>
  <si>
    <t>Integrated</t>
  </si>
  <si>
    <t xml:space="preserve">Mentor </t>
  </si>
  <si>
    <t>USD</t>
  </si>
  <si>
    <t>Periodic</t>
  </si>
  <si>
    <t>Semester</t>
  </si>
  <si>
    <t>P7</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</si>
</sst>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_ * #,##0_ ;_ * \-#,##0_ ;_ * &quot;-&quot;??_ ;_ @_ "/>
    <numFmt numFmtId="182" formatCode="#,##0.0000_);[Red]\(#,##0.0000\)"/>
    <numFmt numFmtId="183" formatCode="#,##0.00;[Red]\(#,##0.00\)"/>
    <numFmt numFmtId="184" formatCode="mm/dd/yy;@"/>
    <numFmt numFmtId="185" formatCode="_(* #,##0_);_(* \(#,##0\);_(* &quot;-&quot;??_);_(@_)"/>
    <numFmt numFmtId="186" formatCode="_(* #,##0._);_(* \(#,##0.\);_(* &quot;-&quot;??_);_(@_)"/>
    <numFmt numFmtId="187" formatCode="_(* #,##0._);_(* \(#,##0\);_(* &quot;-&quot;??_);_(@_)"/>
    <numFmt numFmtId="188" formatCode="_-&quot;£&quot;* #,##0.00_-;\-&quot;£&quot;* #,##0.00_-;_-&quot;£&quot;* &quot;-&quot;??_-;_-@_-"/>
    <numFmt numFmtId="189" formatCode="&quot;$&quot;#,##0.00"/>
    <numFmt numFmtId="190" formatCode="&quot;$&quot;#,##0"/>
  </numFmts>
  <fonts count="89">
    <font>
      <sz val="12"/>
      <color theme="1"/>
      <name val="Calibri"/>
      <family val="2"/>
    </font>
    <font>
      <sz val="12"/>
      <color indexed="8"/>
      <name val="Calibri"/>
      <family val="2"/>
    </font>
    <font>
      <sz val="8"/>
      <name val="Calibri"/>
      <family val="2"/>
    </font>
    <font>
      <b/>
      <sz val="18"/>
      <name val="Arial"/>
      <family val="2"/>
    </font>
    <font>
      <b/>
      <sz val="12"/>
      <name val="Arial"/>
      <family val="2"/>
    </font>
    <font>
      <sz val="10"/>
      <name val="Arial"/>
      <family val="2"/>
    </font>
    <font>
      <sz val="11"/>
      <name val="Arial"/>
      <family val="2"/>
    </font>
    <font>
      <b/>
      <sz val="11"/>
      <name val="Arial"/>
      <family val="2"/>
    </font>
    <font>
      <sz val="12"/>
      <name val="Arial"/>
      <family val="2"/>
    </font>
    <font>
      <b/>
      <sz val="20"/>
      <name val="Arial"/>
      <family val="2"/>
    </font>
    <font>
      <b/>
      <sz val="16"/>
      <name val="Arial"/>
      <family val="2"/>
    </font>
    <font>
      <i/>
      <sz val="11"/>
      <name val="Arial"/>
      <family val="2"/>
    </font>
    <font>
      <vertAlign val="superscript"/>
      <sz val="11"/>
      <name val="Arial"/>
      <family val="2"/>
    </font>
    <font>
      <u val="single"/>
      <sz val="11"/>
      <name val="Arial"/>
      <family val="0"/>
    </font>
    <font>
      <sz val="11"/>
      <color indexed="8"/>
      <name val="Arial"/>
      <family val="2"/>
    </font>
    <font>
      <b/>
      <sz val="14"/>
      <color indexed="12"/>
      <name val="Arial"/>
      <family val="2"/>
    </font>
    <font>
      <b/>
      <sz val="12"/>
      <color indexed="8"/>
      <name val="Arial"/>
      <family val="2"/>
    </font>
    <font>
      <sz val="12"/>
      <color indexed="8"/>
      <name val="Arial"/>
      <family val="2"/>
    </font>
    <font>
      <b/>
      <sz val="14"/>
      <color indexed="9"/>
      <name val="Arial"/>
      <family val="2"/>
    </font>
    <font>
      <b/>
      <sz val="12"/>
      <color indexed="9"/>
      <name val="Arial"/>
      <family val="2"/>
    </font>
    <font>
      <b/>
      <sz val="11"/>
      <color indexed="9"/>
      <name val="Arial"/>
      <family val="2"/>
    </font>
    <font>
      <b/>
      <sz val="12"/>
      <color indexed="12"/>
      <name val="Arial"/>
      <family val="2"/>
    </font>
    <font>
      <b/>
      <sz val="12"/>
      <color indexed="8"/>
      <name val="Calibri"/>
      <family val="2"/>
    </font>
    <font>
      <b/>
      <sz val="14"/>
      <color indexed="8"/>
      <name val="Arial"/>
      <family val="0"/>
    </font>
    <font>
      <b/>
      <sz val="14"/>
      <name val="Arial"/>
      <family val="0"/>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b/>
      <sz val="11"/>
      <color indexed="12"/>
      <name val="Arial"/>
      <family val="2"/>
    </font>
    <font>
      <b/>
      <sz val="11"/>
      <color indexed="8"/>
      <name val="Arial"/>
      <family val="2"/>
    </font>
    <font>
      <sz val="11"/>
      <color indexed="12"/>
      <name val="Arial"/>
      <family val="0"/>
    </font>
    <font>
      <b/>
      <sz val="11"/>
      <color indexed="19"/>
      <name val="Arial"/>
      <family val="2"/>
    </font>
    <font>
      <sz val="12"/>
      <color indexed="19"/>
      <name val="Calibri"/>
      <family val="2"/>
    </font>
    <font>
      <b/>
      <sz val="11"/>
      <color indexed="10"/>
      <name val="Arial"/>
      <family val="0"/>
    </font>
    <font>
      <sz val="18"/>
      <color indexed="8"/>
      <name val="Calibri"/>
      <family val="0"/>
    </font>
    <font>
      <sz val="16"/>
      <color indexed="8"/>
      <name val="Calibri"/>
      <family val="0"/>
    </font>
    <font>
      <sz val="12"/>
      <color indexed="8"/>
      <name val="Frutiger LT Std 45 Light"/>
      <family val="0"/>
    </font>
    <font>
      <b/>
      <sz val="12"/>
      <color indexed="8"/>
      <name val="Frutiger LT Std 45 Light"/>
      <family val="0"/>
    </font>
    <font>
      <b/>
      <sz val="16"/>
      <color indexed="8"/>
      <name val="Calibri"/>
      <family val="0"/>
    </font>
    <font>
      <b/>
      <sz val="16"/>
      <color indexed="8"/>
      <name val="Frutiger LT Std 45 Light"/>
      <family val="0"/>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rgb="FFFFFFFF"/>
      <name val="Arial"/>
      <family val="2"/>
    </font>
    <font>
      <sz val="11"/>
      <color rgb="FF000000"/>
      <name val="Arial"/>
      <family val="2"/>
    </font>
    <font>
      <b/>
      <sz val="11"/>
      <color rgb="FF0000D4"/>
      <name val="Arial"/>
      <family val="2"/>
    </font>
    <font>
      <b/>
      <sz val="11"/>
      <color rgb="FF000000"/>
      <name val="Arial"/>
      <family val="2"/>
    </font>
    <font>
      <b/>
      <sz val="11"/>
      <color theme="0"/>
      <name val="Arial"/>
      <family val="0"/>
    </font>
    <font>
      <sz val="12"/>
      <color rgb="FF000000"/>
      <name val="Calibri"/>
      <family val="2"/>
    </font>
    <font>
      <sz val="11"/>
      <color rgb="FF0000D4"/>
      <name val="Arial"/>
      <family val="0"/>
    </font>
    <font>
      <b/>
      <sz val="11"/>
      <color theme="5" tint="-0.24997000396251678"/>
      <name val="Arial"/>
      <family val="2"/>
    </font>
    <font>
      <sz val="12"/>
      <color theme="5" tint="-0.24997000396251678"/>
      <name val="Calibri"/>
      <family val="2"/>
    </font>
    <font>
      <b/>
      <sz val="11"/>
      <color rgb="FFFF0000"/>
      <name val="Arial"/>
      <family val="0"/>
    </font>
    <font>
      <sz val="18"/>
      <color theme="1"/>
      <name val="Calibri"/>
      <family val="0"/>
    </font>
    <font>
      <sz val="16"/>
      <color theme="1"/>
      <name val="Calibri"/>
      <family val="0"/>
    </font>
    <font>
      <sz val="12"/>
      <color theme="1"/>
      <name val="Frutiger LT Std 45 Light"/>
      <family val="0"/>
    </font>
    <font>
      <b/>
      <sz val="12"/>
      <color theme="1"/>
      <name val="Frutiger LT Std 45 Light"/>
      <family val="0"/>
    </font>
    <font>
      <b/>
      <sz val="16"/>
      <color theme="1"/>
      <name val="Calibri"/>
      <family val="0"/>
    </font>
    <font>
      <b/>
      <sz val="12"/>
      <color rgb="FF000000"/>
      <name val="Arial"/>
      <family val="2"/>
    </font>
    <font>
      <b/>
      <sz val="14"/>
      <color rgb="FFFFFFFF"/>
      <name val="Arial"/>
      <family val="2"/>
    </font>
    <font>
      <sz val="12"/>
      <color rgb="FF000000"/>
      <name val="Frutiger LT Std 45 Light"/>
      <family val="0"/>
    </font>
    <font>
      <b/>
      <sz val="16"/>
      <color theme="1"/>
      <name val="Frutiger LT Std 45 Light"/>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FF"/>
        <bgColor indexed="64"/>
      </patternFill>
    </fill>
    <fill>
      <patternFill patternType="solid">
        <fgColor theme="0" tint="-0.1499900072813034"/>
        <bgColor indexed="64"/>
      </patternFill>
    </fill>
    <fill>
      <patternFill patternType="solid">
        <fgColor indexed="22"/>
        <bgColor indexed="64"/>
      </patternFill>
    </fill>
    <fill>
      <patternFill patternType="solid">
        <fgColor indexed="8"/>
        <bgColor indexed="64"/>
      </patternFill>
    </fill>
    <fill>
      <patternFill patternType="solid">
        <fgColor rgb="FFC0504D"/>
        <bgColor indexed="64"/>
      </patternFill>
    </fill>
    <fill>
      <patternFill patternType="solid">
        <fgColor rgb="FFC0C0C0"/>
        <bgColor indexed="64"/>
      </patternFill>
    </fill>
    <fill>
      <patternFill patternType="solid">
        <fgColor theme="5" tint="0.5999900102615356"/>
        <bgColor indexed="64"/>
      </patternFill>
    </fill>
    <fill>
      <patternFill patternType="solid">
        <fgColor indexed="9"/>
        <bgColor indexed="64"/>
      </patternFill>
    </fill>
    <fill>
      <patternFill patternType="solid">
        <fgColor theme="0"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color indexed="63"/>
      </right>
      <top style="thin">
        <color rgb="FFFFFFFF"/>
      </top>
      <bottom style="thin">
        <color rgb="FFFFFFFF"/>
      </bottom>
    </border>
    <border>
      <left style="thin">
        <color rgb="FFFFFFFF"/>
      </left>
      <right style="thin">
        <color rgb="FFFFFFFF"/>
      </right>
      <top style="thin">
        <color rgb="FFFFFFFF"/>
      </top>
      <bottom style="thin">
        <color rgb="FFFFFFFF"/>
      </bottom>
    </border>
    <border>
      <left>
        <color indexed="63"/>
      </left>
      <right style="thin">
        <color rgb="FFFFFFFF"/>
      </right>
      <top style="thin">
        <color rgb="FFFFFFFF"/>
      </top>
      <bottom style="thin">
        <color rgb="FFFFFFFF"/>
      </bottom>
    </border>
    <border>
      <left>
        <color indexed="63"/>
      </left>
      <right>
        <color indexed="63"/>
      </right>
      <top style="thin">
        <color rgb="FFFFFFFF"/>
      </top>
      <bottom style="thin">
        <color rgb="FFFFFFFF"/>
      </bottom>
    </border>
    <border>
      <left style="thin">
        <color rgb="FFFFFFFF"/>
      </left>
      <right>
        <color indexed="63"/>
      </right>
      <top>
        <color indexed="63"/>
      </top>
      <bottom>
        <color indexed="63"/>
      </bottom>
    </border>
    <border>
      <left style="thin">
        <color rgb="FFFFFFFF"/>
      </left>
      <right>
        <color indexed="63"/>
      </right>
      <top>
        <color indexed="63"/>
      </top>
      <bottom style="thin">
        <color rgb="FFFFFFFF"/>
      </bottom>
    </border>
    <border>
      <left style="thin">
        <color rgb="FFFFFFFF"/>
      </left>
      <right style="thin">
        <color rgb="FFFFFFFF"/>
      </right>
      <top>
        <color indexed="63"/>
      </top>
      <bottom style="thin">
        <color rgb="FFFFFFFF"/>
      </bottom>
    </border>
    <border>
      <left>
        <color indexed="63"/>
      </left>
      <right style="thin">
        <color rgb="FFFFFFFF"/>
      </right>
      <top>
        <color indexed="63"/>
      </top>
      <bottom style="thin">
        <color rgb="FFFFFFFF"/>
      </bottom>
    </border>
    <border>
      <left>
        <color indexed="63"/>
      </left>
      <right>
        <color indexed="63"/>
      </right>
      <top>
        <color indexed="63"/>
      </top>
      <bottom style="thin">
        <color rgb="FFFFFFFF"/>
      </bottom>
    </border>
    <border>
      <left>
        <color indexed="63"/>
      </left>
      <right style="thin">
        <color rgb="FFFFFFFF"/>
      </right>
      <top style="thin">
        <color rgb="FFFFFFFF"/>
      </top>
      <bottom>
        <color indexed="63"/>
      </bottom>
    </border>
    <border>
      <left>
        <color indexed="63"/>
      </left>
      <right style="thin">
        <color rgb="FFFFFFFF"/>
      </right>
      <top>
        <color indexed="63"/>
      </top>
      <bottom>
        <color indexed="63"/>
      </bottom>
    </border>
    <border>
      <left style="thin">
        <color rgb="FFFFFFFF"/>
      </left>
      <right style="thin">
        <color rgb="FFFFFFFF"/>
      </right>
      <top>
        <color indexed="63"/>
      </top>
      <bottom>
        <color indexed="63"/>
      </bottom>
    </border>
    <border>
      <left style="thin">
        <color rgb="FFFFFFFF"/>
      </left>
      <right style="thin">
        <color rgb="FFFFFFFF"/>
      </right>
      <top>
        <color indexed="63"/>
      </top>
      <bottom style="thin"/>
    </border>
    <border>
      <left style="thin">
        <color rgb="FFFFFFFF"/>
      </left>
      <right style="thin">
        <color rgb="FFFFFFFF"/>
      </right>
      <top style="thin"/>
      <bottom style="thin">
        <color rgb="FFFFFFFF"/>
      </bottom>
    </border>
    <border>
      <left>
        <color indexed="63"/>
      </left>
      <right>
        <color indexed="63"/>
      </right>
      <top style="thin"/>
      <bottom style="thin">
        <color rgb="FFFFFFFF"/>
      </bottom>
    </border>
    <border>
      <left>
        <color indexed="63"/>
      </left>
      <right style="thin">
        <color rgb="FFFFFFFF"/>
      </right>
      <top style="thin"/>
      <bottom style="thin">
        <color rgb="FFFFFFFF"/>
      </bottom>
    </border>
    <border>
      <left>
        <color indexed="63"/>
      </left>
      <right>
        <color indexed="63"/>
      </right>
      <top style="thin"/>
      <bottom>
        <color indexed="63"/>
      </bottom>
    </border>
    <border>
      <left style="thin">
        <color rgb="FFFFFFFF"/>
      </left>
      <right style="thin">
        <color rgb="FFFFFFFF"/>
      </right>
      <top style="thin">
        <color rgb="FFFFFFFF"/>
      </top>
      <bottom>
        <color indexed="63"/>
      </bottom>
    </border>
    <border>
      <left>
        <color indexed="63"/>
      </left>
      <right style="thin">
        <color rgb="FFFFFFFF"/>
      </right>
      <top>
        <color indexed="63"/>
      </top>
      <bottom style="thin"/>
    </border>
    <border>
      <left>
        <color indexed="63"/>
      </left>
      <right>
        <color indexed="63"/>
      </right>
      <top>
        <color indexed="63"/>
      </top>
      <bottom style="thin"/>
    </border>
    <border>
      <left style="thin">
        <color rgb="FFFFFFFF"/>
      </left>
      <right style="thin">
        <color rgb="FFFFFFFF"/>
      </right>
      <top style="thin">
        <color rgb="FFFFFFFF"/>
      </top>
      <bottom style="thin"/>
    </border>
    <border>
      <left>
        <color indexed="63"/>
      </left>
      <right>
        <color indexed="63"/>
      </right>
      <top style="thin">
        <color rgb="FFFFFFFF"/>
      </top>
      <bottom>
        <color indexed="63"/>
      </bottom>
    </border>
    <border>
      <left>
        <color indexed="63"/>
      </left>
      <right style="thin">
        <color rgb="FFFFFFFF"/>
      </right>
      <top style="thin">
        <color rgb="FFFFFFFF"/>
      </top>
      <bottom style="thin"/>
    </border>
    <border>
      <left style="thin">
        <color rgb="FFFFFFFF"/>
      </left>
      <right>
        <color indexed="63"/>
      </right>
      <top style="thin">
        <color rgb="FFFFFFFF"/>
      </top>
      <bottom style="thin"/>
    </border>
    <border>
      <left style="thin">
        <color rgb="FFFFFFFF"/>
      </left>
      <right>
        <color indexed="63"/>
      </right>
      <top style="thin"/>
      <bottom style="thin">
        <color rgb="FFFFFFFF"/>
      </bottom>
    </border>
    <border>
      <left style="thin">
        <color rgb="FFFFFFFF"/>
      </left>
      <right>
        <color indexed="63"/>
      </right>
      <top style="thin">
        <color rgb="FFFFFFFF"/>
      </top>
      <bottom>
        <color indexed="63"/>
      </bottom>
    </border>
    <border>
      <left>
        <color indexed="63"/>
      </left>
      <right style="thin"/>
      <top>
        <color indexed="63"/>
      </top>
      <bottom style="thin">
        <color rgb="FFFFFFFF"/>
      </bottom>
    </border>
    <border>
      <left style="thin"/>
      <right style="thin">
        <color rgb="FFFFFFFF"/>
      </right>
      <top>
        <color indexed="63"/>
      </top>
      <bottom style="thin">
        <color rgb="FFFFFFFF"/>
      </bottom>
    </border>
    <border>
      <left>
        <color indexed="63"/>
      </left>
      <right style="medium"/>
      <top>
        <color indexed="63"/>
      </top>
      <bottom style="thin">
        <color rgb="FFFFFFFF"/>
      </bottom>
    </border>
    <border>
      <left>
        <color indexed="63"/>
      </left>
      <right style="medium"/>
      <top style="medium"/>
      <bottom style="medium"/>
    </border>
    <border>
      <left style="thin">
        <color rgb="FFFFFFFF"/>
      </left>
      <right style="thin">
        <color rgb="FFFFFFFF"/>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color rgb="FFFFFFFF"/>
      </bottom>
    </border>
    <border>
      <left>
        <color indexed="63"/>
      </left>
      <right>
        <color indexed="63"/>
      </right>
      <top>
        <color indexed="63"/>
      </top>
      <bottom style="double"/>
    </border>
    <border>
      <left style="thin"/>
      <right style="medium"/>
      <top style="thin"/>
      <bottom style="medium"/>
    </border>
    <border>
      <left style="thin"/>
      <right style="thin"/>
      <top style="thin"/>
      <bottom style="medium"/>
    </border>
    <border>
      <left style="thin"/>
      <right style="medium"/>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style="thin"/>
      <right>
        <color indexed="63"/>
      </right>
      <top>
        <color indexed="63"/>
      </top>
      <bottom style="thin"/>
    </border>
    <border>
      <left>
        <color indexed="63"/>
      </left>
      <right style="thin"/>
      <top style="thin"/>
      <bottom style="thin"/>
    </border>
    <border>
      <left style="thin">
        <color rgb="FF000000"/>
      </left>
      <right>
        <color indexed="63"/>
      </right>
      <top style="thin"/>
      <bottom>
        <color indexed="63"/>
      </bottom>
    </border>
    <border>
      <left>
        <color indexed="63"/>
      </left>
      <right style="thin"/>
      <top style="thin"/>
      <bottom>
        <color indexed="63"/>
      </bottom>
    </border>
    <border>
      <left style="thin">
        <color rgb="FF000000"/>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color rgb="FFFFFFFF"/>
      </top>
      <bottom style="thin">
        <color rgb="FFFFFFFF"/>
      </bottom>
    </border>
    <border>
      <left style="thin"/>
      <right>
        <color indexed="63"/>
      </right>
      <top style="thin"/>
      <bottom>
        <color indexed="63"/>
      </bottom>
    </border>
    <border>
      <left>
        <color indexed="63"/>
      </left>
      <right style="thin"/>
      <top>
        <color indexed="63"/>
      </top>
      <bottom>
        <color indexed="63"/>
      </bottom>
    </border>
    <border>
      <left>
        <color indexed="63"/>
      </left>
      <right style="medium">
        <color rgb="FF000000"/>
      </right>
      <top style="medium"/>
      <bottom style="thin"/>
    </border>
    <border>
      <left>
        <color indexed="63"/>
      </left>
      <right style="thin">
        <color rgb="FF000000"/>
      </right>
      <top style="thin"/>
      <bottom>
        <color indexed="63"/>
      </bottom>
    </border>
    <border>
      <left>
        <color indexed="63"/>
      </left>
      <right style="thin">
        <color rgb="FF000000"/>
      </right>
      <top>
        <color indexed="63"/>
      </top>
      <bottom>
        <color indexed="63"/>
      </bottom>
    </border>
    <border>
      <left style="medium"/>
      <right>
        <color indexed="63"/>
      </right>
      <top style="medium"/>
      <bottom style="thin"/>
    </border>
    <border>
      <left style="thin"/>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color rgb="FFFFFFFF"/>
      </left>
      <right>
        <color indexed="63"/>
      </right>
      <top style="medium"/>
      <bottom style="thin">
        <color rgb="FFFFFFFF"/>
      </bottom>
    </border>
    <border>
      <left>
        <color indexed="63"/>
      </left>
      <right>
        <color indexed="63"/>
      </right>
      <top style="medium"/>
      <bottom style="thin">
        <color rgb="FFFFFFFF"/>
      </bottom>
    </border>
    <border>
      <left style="medium"/>
      <right>
        <color indexed="63"/>
      </right>
      <top>
        <color indexed="63"/>
      </top>
      <bottom>
        <color indexed="63"/>
      </bottom>
    </border>
    <border>
      <left style="thin"/>
      <right>
        <color indexed="63"/>
      </right>
      <top style="thin">
        <color rgb="FFFFFFFF"/>
      </top>
      <bottom style="thin">
        <color rgb="FFFFFFF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8" fontId="57"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5"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48">
    <xf numFmtId="0" fontId="0" fillId="0" borderId="0" xfId="0" applyFont="1" applyAlignment="1">
      <alignment/>
    </xf>
    <xf numFmtId="0" fontId="4" fillId="0" borderId="0" xfId="0" applyFont="1" applyAlignment="1">
      <alignment/>
    </xf>
    <xf numFmtId="0" fontId="5" fillId="0" borderId="0" xfId="0" applyFont="1" applyAlignment="1">
      <alignment/>
    </xf>
    <xf numFmtId="0" fontId="8" fillId="0" borderId="0" xfId="0" applyFont="1" applyAlignment="1">
      <alignment/>
    </xf>
    <xf numFmtId="0" fontId="8" fillId="0" borderId="0" xfId="0" applyFont="1" applyAlignment="1">
      <alignment vertical="center"/>
    </xf>
    <xf numFmtId="0" fontId="6" fillId="0" borderId="0" xfId="0" applyFont="1" applyAlignment="1">
      <alignment/>
    </xf>
    <xf numFmtId="0" fontId="3" fillId="0" borderId="10" xfId="0" applyFont="1" applyBorder="1" applyAlignment="1">
      <alignment wrapText="1"/>
    </xf>
    <xf numFmtId="0" fontId="3" fillId="0" borderId="11" xfId="0" applyFont="1" applyBorder="1" applyAlignment="1">
      <alignment wrapText="1"/>
    </xf>
    <xf numFmtId="0" fontId="9" fillId="0" borderId="12" xfId="0" applyFont="1" applyBorder="1" applyAlignment="1">
      <alignment wrapText="1"/>
    </xf>
    <xf numFmtId="0" fontId="5" fillId="0" borderId="12" xfId="0" applyFont="1" applyBorder="1" applyAlignment="1">
      <alignment/>
    </xf>
    <xf numFmtId="0" fontId="5" fillId="0" borderId="13" xfId="0" applyFont="1" applyBorder="1" applyAlignment="1">
      <alignment/>
    </xf>
    <xf numFmtId="181" fontId="8" fillId="0" borderId="14" xfId="0" applyNumberFormat="1" applyFont="1" applyBorder="1" applyAlignment="1">
      <alignment vertical="center"/>
    </xf>
    <xf numFmtId="0" fontId="8"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6" fillId="0" borderId="18" xfId="0" applyFont="1" applyBorder="1" applyAlignment="1">
      <alignment vertical="center"/>
    </xf>
    <xf numFmtId="0" fontId="6" fillId="33" borderId="17" xfId="0" applyFont="1" applyFill="1" applyBorder="1" applyAlignment="1">
      <alignment vertical="center"/>
    </xf>
    <xf numFmtId="0" fontId="6" fillId="33" borderId="18" xfId="0" applyFont="1" applyFill="1" applyBorder="1" applyAlignment="1">
      <alignment vertical="center"/>
    </xf>
    <xf numFmtId="0" fontId="6" fillId="33" borderId="16" xfId="0" applyFont="1" applyFill="1" applyBorder="1" applyAlignment="1">
      <alignment vertical="center"/>
    </xf>
    <xf numFmtId="0" fontId="6" fillId="33" borderId="0" xfId="0" applyFont="1" applyFill="1" applyAlignment="1">
      <alignment vertical="center"/>
    </xf>
    <xf numFmtId="0" fontId="8" fillId="0" borderId="17" xfId="0" applyFont="1" applyBorder="1" applyAlignment="1">
      <alignment/>
    </xf>
    <xf numFmtId="0" fontId="8" fillId="0" borderId="15" xfId="0" applyFont="1" applyBorder="1" applyAlignment="1">
      <alignment/>
    </xf>
    <xf numFmtId="0" fontId="8" fillId="33" borderId="11" xfId="0" applyFont="1" applyFill="1" applyBorder="1" applyAlignment="1">
      <alignment/>
    </xf>
    <xf numFmtId="181" fontId="8" fillId="33" borderId="13" xfId="0" applyNumberFormat="1" applyFont="1" applyFill="1" applyBorder="1" applyAlignment="1">
      <alignment/>
    </xf>
    <xf numFmtId="181" fontId="8" fillId="33" borderId="11" xfId="0" applyNumberFormat="1" applyFont="1" applyFill="1" applyBorder="1" applyAlignment="1">
      <alignment/>
    </xf>
    <xf numFmtId="0" fontId="8" fillId="33" borderId="12" xfId="0" applyFont="1" applyFill="1" applyBorder="1" applyAlignment="1">
      <alignment/>
    </xf>
    <xf numFmtId="0" fontId="5" fillId="33" borderId="12" xfId="0" applyFont="1" applyFill="1" applyBorder="1" applyAlignment="1">
      <alignment/>
    </xf>
    <xf numFmtId="0" fontId="5" fillId="33" borderId="13" xfId="0" applyFont="1" applyFill="1" applyBorder="1" applyAlignment="1">
      <alignment/>
    </xf>
    <xf numFmtId="0" fontId="10" fillId="0" borderId="0" xfId="0" applyFont="1" applyAlignment="1">
      <alignment vertical="center"/>
    </xf>
    <xf numFmtId="0" fontId="10" fillId="0" borderId="0" xfId="0" applyFont="1" applyAlignment="1">
      <alignment/>
    </xf>
    <xf numFmtId="0" fontId="8" fillId="33" borderId="0" xfId="0" applyFont="1" applyFill="1" applyAlignment="1">
      <alignment/>
    </xf>
    <xf numFmtId="0" fontId="8" fillId="33" borderId="19" xfId="0" applyFont="1" applyFill="1" applyBorder="1" applyAlignment="1">
      <alignment/>
    </xf>
    <xf numFmtId="0" fontId="8" fillId="0" borderId="20" xfId="0" applyFont="1" applyBorder="1" applyAlignment="1">
      <alignment/>
    </xf>
    <xf numFmtId="0" fontId="8" fillId="0" borderId="21" xfId="0" applyFont="1" applyBorder="1" applyAlignment="1">
      <alignment/>
    </xf>
    <xf numFmtId="0" fontId="70" fillId="0" borderId="17" xfId="0" applyFont="1" applyBorder="1" applyAlignment="1">
      <alignment horizontal="center"/>
    </xf>
    <xf numFmtId="0" fontId="70" fillId="0" borderId="18" xfId="0" applyFont="1" applyBorder="1" applyAlignment="1">
      <alignment horizontal="center"/>
    </xf>
    <xf numFmtId="0" fontId="71" fillId="0" borderId="22" xfId="0" applyFont="1" applyBorder="1" applyAlignment="1">
      <alignment/>
    </xf>
    <xf numFmtId="3" fontId="70" fillId="0" borderId="17" xfId="0" applyNumberFormat="1" applyFont="1" applyBorder="1" applyAlignment="1">
      <alignment horizont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top"/>
    </xf>
    <xf numFmtId="0" fontId="7" fillId="0" borderId="26" xfId="0" applyFont="1" applyBorder="1" applyAlignment="1">
      <alignment vertical="top"/>
    </xf>
    <xf numFmtId="0" fontId="7" fillId="0" borderId="23" xfId="0" applyFont="1" applyBorder="1" applyAlignment="1">
      <alignment vertical="top"/>
    </xf>
    <xf numFmtId="0" fontId="7" fillId="0" borderId="17" xfId="0" applyFont="1" applyBorder="1" applyAlignment="1">
      <alignment vertical="top"/>
    </xf>
    <xf numFmtId="3" fontId="7" fillId="0" borderId="18" xfId="0" applyNumberFormat="1" applyFont="1" applyBorder="1" applyAlignment="1">
      <alignment vertical="top"/>
    </xf>
    <xf numFmtId="3" fontId="7" fillId="0" borderId="16" xfId="0" applyNumberFormat="1" applyFont="1" applyBorder="1" applyAlignment="1">
      <alignment vertical="top"/>
    </xf>
    <xf numFmtId="0" fontId="6" fillId="33" borderId="27" xfId="0" applyFont="1" applyFill="1" applyBorder="1" applyAlignment="1">
      <alignment vertical="center"/>
    </xf>
    <xf numFmtId="0" fontId="6" fillId="0" borderId="17" xfId="0" applyFont="1" applyBorder="1" applyAlignment="1">
      <alignment vertical="center"/>
    </xf>
    <xf numFmtId="0" fontId="7" fillId="0" borderId="19" xfId="0" applyFont="1" applyBorder="1" applyAlignment="1">
      <alignment vertical="top"/>
    </xf>
    <xf numFmtId="3" fontId="6" fillId="0" borderId="28" xfId="0" applyNumberFormat="1" applyFont="1" applyBorder="1" applyAlignment="1" applyProtection="1">
      <alignment horizontal="right"/>
      <protection locked="0"/>
    </xf>
    <xf numFmtId="3" fontId="7" fillId="0" borderId="17" xfId="0" applyNumberFormat="1" applyFont="1" applyBorder="1" applyAlignment="1">
      <alignment vertical="top"/>
    </xf>
    <xf numFmtId="0" fontId="6" fillId="0" borderId="16" xfId="0" applyFont="1" applyBorder="1" applyAlignment="1">
      <alignment vertical="center"/>
    </xf>
    <xf numFmtId="0" fontId="7" fillId="33" borderId="17" xfId="0" applyFont="1" applyFill="1" applyBorder="1" applyAlignment="1">
      <alignment horizontal="center" vertical="top"/>
    </xf>
    <xf numFmtId="0" fontId="7" fillId="33" borderId="17" xfId="0" applyFont="1" applyFill="1" applyBorder="1" applyAlignment="1">
      <alignment vertical="top"/>
    </xf>
    <xf numFmtId="0" fontId="6" fillId="0" borderId="16" xfId="0" applyFont="1" applyBorder="1" applyAlignment="1">
      <alignment horizontal="center" vertical="center"/>
    </xf>
    <xf numFmtId="0" fontId="7" fillId="0" borderId="17" xfId="0" applyFont="1" applyBorder="1" applyAlignment="1">
      <alignment horizontal="center" vertical="top"/>
    </xf>
    <xf numFmtId="3" fontId="6" fillId="33" borderId="0" xfId="0" applyNumberFormat="1" applyFont="1" applyFill="1" applyAlignment="1">
      <alignment/>
    </xf>
    <xf numFmtId="3" fontId="6" fillId="0" borderId="0" xfId="0" applyNumberFormat="1" applyFont="1" applyAlignment="1">
      <alignment/>
    </xf>
    <xf numFmtId="0" fontId="7" fillId="0" borderId="29" xfId="0" applyFont="1" applyBorder="1" applyAlignment="1">
      <alignment vertical="center"/>
    </xf>
    <xf numFmtId="0" fontId="7" fillId="0" borderId="30" xfId="0" applyFont="1" applyBorder="1" applyAlignment="1">
      <alignment vertical="center"/>
    </xf>
    <xf numFmtId="0" fontId="7" fillId="0" borderId="22" xfId="0" applyFont="1" applyBorder="1" applyAlignment="1">
      <alignment vertical="center"/>
    </xf>
    <xf numFmtId="0" fontId="7" fillId="0" borderId="28" xfId="0" applyFont="1" applyBorder="1" applyAlignment="1">
      <alignment horizontal="center" vertical="top"/>
    </xf>
    <xf numFmtId="0" fontId="7" fillId="0" borderId="29" xfId="0" applyFont="1" applyBorder="1" applyAlignment="1">
      <alignment horizontal="center" vertical="top"/>
    </xf>
    <xf numFmtId="0" fontId="7" fillId="0" borderId="22" xfId="0" applyFont="1" applyBorder="1" applyAlignment="1">
      <alignment vertical="top"/>
    </xf>
    <xf numFmtId="0" fontId="7" fillId="0" borderId="29" xfId="0" applyFont="1" applyBorder="1" applyAlignment="1">
      <alignment vertical="top"/>
    </xf>
    <xf numFmtId="0" fontId="7" fillId="0" borderId="16" xfId="0" applyFont="1" applyBorder="1" applyAlignment="1">
      <alignment vertical="top"/>
    </xf>
    <xf numFmtId="3" fontId="7" fillId="0" borderId="0" xfId="0" applyNumberFormat="1" applyFont="1" applyAlignment="1">
      <alignment vertical="top"/>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20" xfId="0" applyFont="1" applyBorder="1" applyAlignment="1">
      <alignment/>
    </xf>
    <xf numFmtId="3" fontId="6" fillId="0" borderId="19" xfId="0" applyNumberFormat="1" applyFont="1" applyBorder="1" applyAlignment="1">
      <alignment/>
    </xf>
    <xf numFmtId="3" fontId="6" fillId="0" borderId="17" xfId="0" applyNumberFormat="1" applyFont="1" applyBorder="1" applyAlignment="1">
      <alignment/>
    </xf>
    <xf numFmtId="3" fontId="6" fillId="0" borderId="0" xfId="0" applyNumberFormat="1" applyFont="1" applyAlignment="1">
      <alignment horizontal="left"/>
    </xf>
    <xf numFmtId="3" fontId="7" fillId="33" borderId="31" xfId="0" applyNumberFormat="1" applyFont="1" applyFill="1" applyBorder="1" applyAlignment="1">
      <alignment vertical="top"/>
    </xf>
    <xf numFmtId="0" fontId="6" fillId="33" borderId="16" xfId="0" applyFont="1" applyFill="1" applyBorder="1" applyAlignment="1">
      <alignment horizontal="center" vertical="center"/>
    </xf>
    <xf numFmtId="0" fontId="7" fillId="33" borderId="18" xfId="0" applyFont="1" applyFill="1" applyBorder="1" applyAlignment="1">
      <alignment vertical="top"/>
    </xf>
    <xf numFmtId="0" fontId="7" fillId="33" borderId="16" xfId="0" applyFont="1" applyFill="1" applyBorder="1" applyAlignment="1">
      <alignment vertical="top"/>
    </xf>
    <xf numFmtId="3" fontId="6" fillId="0" borderId="29" xfId="0" applyNumberFormat="1" applyFont="1" applyBorder="1" applyAlignment="1" applyProtection="1">
      <alignment horizontal="right"/>
      <protection locked="0"/>
    </xf>
    <xf numFmtId="3" fontId="7" fillId="33" borderId="16" xfId="0" applyNumberFormat="1" applyFont="1" applyFill="1" applyBorder="1" applyAlignment="1">
      <alignment vertical="top"/>
    </xf>
    <xf numFmtId="0" fontId="6" fillId="33" borderId="20" xfId="0" applyFont="1" applyFill="1" applyBorder="1" applyAlignment="1">
      <alignment horizontal="center" vertical="center"/>
    </xf>
    <xf numFmtId="0" fontId="7" fillId="33" borderId="14" xfId="0" applyFont="1" applyFill="1" applyBorder="1" applyAlignment="1">
      <alignment vertical="top"/>
    </xf>
    <xf numFmtId="0" fontId="7" fillId="33" borderId="21" xfId="0" applyFont="1" applyFill="1" applyBorder="1" applyAlignment="1">
      <alignment vertical="top"/>
    </xf>
    <xf numFmtId="0" fontId="6" fillId="0" borderId="32" xfId="0" applyFont="1" applyBorder="1" applyAlignment="1">
      <alignment/>
    </xf>
    <xf numFmtId="0" fontId="6" fillId="0" borderId="22" xfId="0" applyFont="1" applyBorder="1" applyAlignment="1">
      <alignment/>
    </xf>
    <xf numFmtId="0" fontId="6" fillId="0" borderId="28" xfId="0" applyFont="1" applyBorder="1" applyAlignment="1">
      <alignment/>
    </xf>
    <xf numFmtId="0" fontId="6" fillId="0" borderId="33" xfId="0" applyFont="1" applyBorder="1" applyAlignment="1">
      <alignment/>
    </xf>
    <xf numFmtId="0" fontId="6" fillId="0" borderId="30" xfId="0" applyFont="1" applyBorder="1" applyAlignment="1">
      <alignment/>
    </xf>
    <xf numFmtId="3" fontId="6" fillId="0" borderId="25" xfId="0" applyNumberFormat="1" applyFont="1" applyBorder="1" applyAlignment="1">
      <alignment/>
    </xf>
    <xf numFmtId="0" fontId="6" fillId="0" borderId="18" xfId="0" applyFont="1" applyBorder="1" applyAlignment="1">
      <alignment/>
    </xf>
    <xf numFmtId="0" fontId="6" fillId="0" borderId="26" xfId="0" applyFont="1" applyBorder="1" applyAlignment="1">
      <alignment/>
    </xf>
    <xf numFmtId="0" fontId="6" fillId="0" borderId="34" xfId="0" applyFont="1" applyBorder="1" applyAlignment="1">
      <alignment/>
    </xf>
    <xf numFmtId="0" fontId="6" fillId="0" borderId="27" xfId="0" applyFont="1" applyBorder="1" applyAlignment="1">
      <alignment/>
    </xf>
    <xf numFmtId="0" fontId="6" fillId="0" borderId="19" xfId="0" applyFont="1" applyBorder="1" applyAlignment="1">
      <alignment/>
    </xf>
    <xf numFmtId="0" fontId="6" fillId="0" borderId="31" xfId="0" applyFont="1" applyBorder="1" applyAlignment="1">
      <alignment/>
    </xf>
    <xf numFmtId="0" fontId="6" fillId="0" borderId="14" xfId="0" applyFont="1" applyBorder="1" applyAlignment="1">
      <alignment/>
    </xf>
    <xf numFmtId="0" fontId="6" fillId="0" borderId="21" xfId="0" applyFont="1" applyBorder="1" applyAlignment="1">
      <alignment/>
    </xf>
    <xf numFmtId="0" fontId="4"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72" fillId="0" borderId="21" xfId="0" applyFont="1" applyBorder="1" applyAlignment="1">
      <alignment vertical="center"/>
    </xf>
    <xf numFmtId="0" fontId="5" fillId="0" borderId="20" xfId="0" applyFont="1" applyBorder="1" applyAlignment="1">
      <alignment/>
    </xf>
    <xf numFmtId="0" fontId="5" fillId="0" borderId="21" xfId="0" applyFont="1" applyBorder="1" applyAlignment="1">
      <alignment/>
    </xf>
    <xf numFmtId="0" fontId="8" fillId="0" borderId="21" xfId="0" applyFont="1" applyBorder="1" applyAlignment="1">
      <alignment vertical="center"/>
    </xf>
    <xf numFmtId="0" fontId="8" fillId="0" borderId="20" xfId="0" applyFont="1" applyBorder="1" applyAlignment="1">
      <alignment vertical="center"/>
    </xf>
    <xf numFmtId="0" fontId="70" fillId="21" borderId="0" xfId="0" applyFont="1" applyFill="1" applyBorder="1" applyAlignment="1">
      <alignment horizontal="left" vertical="center"/>
    </xf>
    <xf numFmtId="0" fontId="3" fillId="0" borderId="0" xfId="0" applyFont="1" applyBorder="1" applyAlignment="1">
      <alignment horizontal="left" wrapText="1"/>
    </xf>
    <xf numFmtId="0" fontId="3" fillId="0" borderId="15" xfId="0" applyFont="1" applyBorder="1" applyAlignment="1">
      <alignment wrapText="1"/>
    </xf>
    <xf numFmtId="0" fontId="3" fillId="0" borderId="16" xfId="0" applyFont="1" applyBorder="1" applyAlignment="1">
      <alignment wrapText="1"/>
    </xf>
    <xf numFmtId="0" fontId="9" fillId="0" borderId="17" xfId="0" applyFont="1" applyBorder="1" applyAlignment="1">
      <alignment wrapText="1"/>
    </xf>
    <xf numFmtId="0" fontId="5" fillId="0" borderId="17" xfId="0" applyFont="1" applyBorder="1" applyAlignment="1">
      <alignment/>
    </xf>
    <xf numFmtId="0" fontId="5" fillId="0" borderId="18" xfId="0" applyFont="1" applyBorder="1" applyAlignment="1">
      <alignment/>
    </xf>
    <xf numFmtId="0" fontId="3" fillId="0" borderId="12" xfId="0" applyFont="1" applyBorder="1" applyAlignment="1">
      <alignment wrapText="1"/>
    </xf>
    <xf numFmtId="0" fontId="5" fillId="33" borderId="18" xfId="0" applyFont="1" applyFill="1" applyBorder="1" applyAlignment="1">
      <alignment vertical="center"/>
    </xf>
    <xf numFmtId="0" fontId="6" fillId="0" borderId="19" xfId="0" applyFont="1" applyBorder="1" applyAlignment="1">
      <alignment vertical="center"/>
    </xf>
    <xf numFmtId="0" fontId="6" fillId="0" borderId="12" xfId="0" applyFont="1" applyBorder="1" applyAlignment="1">
      <alignment vertical="center"/>
    </xf>
    <xf numFmtId="181" fontId="8" fillId="0" borderId="13" xfId="0" applyNumberFormat="1" applyFont="1" applyBorder="1" applyAlignment="1">
      <alignment/>
    </xf>
    <xf numFmtId="181" fontId="8" fillId="0" borderId="11" xfId="0" applyNumberFormat="1" applyFont="1" applyBorder="1" applyAlignment="1">
      <alignment/>
    </xf>
    <xf numFmtId="181" fontId="8" fillId="0" borderId="12" xfId="0" applyNumberFormat="1" applyFont="1" applyBorder="1" applyAlignment="1">
      <alignment/>
    </xf>
    <xf numFmtId="0" fontId="8" fillId="0" borderId="12" xfId="0" applyFont="1" applyBorder="1" applyAlignment="1">
      <alignment/>
    </xf>
    <xf numFmtId="0" fontId="10" fillId="33" borderId="0" xfId="0" applyFont="1" applyFill="1" applyAlignment="1">
      <alignment vertical="center"/>
    </xf>
    <xf numFmtId="0" fontId="5" fillId="33" borderId="18" xfId="0" applyFont="1" applyFill="1" applyBorder="1" applyAlignment="1">
      <alignment/>
    </xf>
    <xf numFmtId="0" fontId="6" fillId="0" borderId="35" xfId="0" applyFont="1" applyBorder="1" applyAlignment="1">
      <alignment/>
    </xf>
    <xf numFmtId="0" fontId="70" fillId="0" borderId="0" xfId="0" applyFont="1" applyAlignment="1">
      <alignment horizontal="center"/>
    </xf>
    <xf numFmtId="0" fontId="5" fillId="33" borderId="15" xfId="0" applyFont="1" applyFill="1" applyBorder="1" applyAlignment="1">
      <alignment/>
    </xf>
    <xf numFmtId="0" fontId="71" fillId="0" borderId="16" xfId="0" applyFont="1" applyBorder="1" applyAlignment="1">
      <alignment/>
    </xf>
    <xf numFmtId="0" fontId="70" fillId="0" borderId="16" xfId="0" applyFont="1" applyBorder="1" applyAlignment="1">
      <alignment horizontal="center"/>
    </xf>
    <xf numFmtId="0" fontId="6" fillId="0" borderId="16" xfId="0" applyFont="1" applyBorder="1" applyAlignment="1">
      <alignment horizontal="left" vertical="top"/>
    </xf>
    <xf numFmtId="0" fontId="73" fillId="0" borderId="0" xfId="0" applyFont="1" applyAlignment="1">
      <alignment/>
    </xf>
    <xf numFmtId="0" fontId="73" fillId="0" borderId="12" xfId="0" applyFont="1" applyBorder="1" applyAlignment="1">
      <alignment/>
    </xf>
    <xf numFmtId="0" fontId="73" fillId="0" borderId="10" xfId="0" applyFont="1" applyBorder="1" applyAlignment="1">
      <alignment/>
    </xf>
    <xf numFmtId="0" fontId="73" fillId="0" borderId="16" xfId="0" applyFont="1" applyBorder="1" applyAlignment="1">
      <alignment/>
    </xf>
    <xf numFmtId="0" fontId="73" fillId="0" borderId="11" xfId="0" applyFont="1" applyBorder="1" applyAlignment="1">
      <alignment/>
    </xf>
    <xf numFmtId="0" fontId="73" fillId="0" borderId="17" xfId="0" applyFont="1" applyBorder="1" applyAlignment="1">
      <alignment/>
    </xf>
    <xf numFmtId="4" fontId="6" fillId="0" borderId="16" xfId="0" applyNumberFormat="1" applyFont="1" applyBorder="1" applyAlignment="1">
      <alignment horizontal="right" vertical="center"/>
    </xf>
    <xf numFmtId="3" fontId="6" fillId="0" borderId="17" xfId="0" applyNumberFormat="1" applyFont="1" applyBorder="1" applyAlignment="1">
      <alignment horizontal="right"/>
    </xf>
    <xf numFmtId="3" fontId="6" fillId="0" borderId="12" xfId="0" applyNumberFormat="1" applyFont="1" applyBorder="1" applyAlignment="1">
      <alignment horizontal="left"/>
    </xf>
    <xf numFmtId="3" fontId="6" fillId="0" borderId="15" xfId="0" applyNumberFormat="1" applyFont="1" applyBorder="1" applyAlignment="1">
      <alignment/>
    </xf>
    <xf numFmtId="3" fontId="6" fillId="0" borderId="21" xfId="0" applyNumberFormat="1" applyFont="1" applyBorder="1" applyAlignment="1">
      <alignment/>
    </xf>
    <xf numFmtId="180" fontId="6" fillId="0" borderId="0" xfId="0" applyNumberFormat="1" applyFont="1" applyAlignment="1">
      <alignment vertical="center"/>
    </xf>
    <xf numFmtId="0" fontId="5" fillId="0" borderId="16" xfId="0" applyFont="1" applyBorder="1" applyAlignment="1">
      <alignment/>
    </xf>
    <xf numFmtId="0" fontId="6" fillId="0" borderId="12" xfId="0" applyFont="1" applyBorder="1" applyAlignment="1">
      <alignment/>
    </xf>
    <xf numFmtId="3" fontId="6" fillId="0" borderId="17" xfId="0" applyNumberFormat="1" applyFont="1" applyBorder="1" applyAlignment="1">
      <alignment horizontal="left" vertical="center"/>
    </xf>
    <xf numFmtId="3" fontId="6" fillId="0" borderId="18" xfId="0" applyNumberFormat="1" applyFont="1" applyBorder="1" applyAlignment="1">
      <alignment horizontal="center"/>
    </xf>
    <xf numFmtId="0" fontId="5" fillId="33" borderId="0" xfId="0" applyFont="1" applyFill="1" applyAlignment="1">
      <alignment/>
    </xf>
    <xf numFmtId="0" fontId="6" fillId="0" borderId="16" xfId="0" applyFont="1" applyBorder="1" applyAlignment="1">
      <alignment horizontal="left" indent="1"/>
    </xf>
    <xf numFmtId="3" fontId="6" fillId="0" borderId="18" xfId="0" applyNumberFormat="1" applyFont="1" applyBorder="1" applyAlignment="1">
      <alignment horizontal="left"/>
    </xf>
    <xf numFmtId="3" fontId="6" fillId="0" borderId="22" xfId="0" applyNumberFormat="1" applyFont="1" applyBorder="1" applyAlignment="1" applyProtection="1">
      <alignment horizontal="right"/>
      <protection locked="0"/>
    </xf>
    <xf numFmtId="0" fontId="6" fillId="33" borderId="0" xfId="0" applyFont="1" applyFill="1" applyAlignment="1">
      <alignment horizontal="left" indent="1"/>
    </xf>
    <xf numFmtId="0" fontId="6" fillId="33" borderId="0" xfId="0" applyFont="1" applyFill="1" applyAlignment="1">
      <alignment/>
    </xf>
    <xf numFmtId="180" fontId="6" fillId="33" borderId="0" xfId="0" applyNumberFormat="1" applyFont="1" applyFill="1" applyAlignment="1">
      <alignment horizontal="left"/>
    </xf>
    <xf numFmtId="3" fontId="6" fillId="33" borderId="0" xfId="0" applyNumberFormat="1" applyFont="1" applyFill="1" applyAlignment="1" applyProtection="1">
      <alignment horizontal="right"/>
      <protection locked="0"/>
    </xf>
    <xf numFmtId="3" fontId="6" fillId="33" borderId="0" xfId="0" applyNumberFormat="1" applyFont="1" applyFill="1" applyAlignment="1">
      <alignment horizontal="right"/>
    </xf>
    <xf numFmtId="3" fontId="6" fillId="33" borderId="0" xfId="0" applyNumberFormat="1" applyFont="1" applyFill="1" applyAlignment="1">
      <alignment horizontal="left"/>
    </xf>
    <xf numFmtId="0" fontId="6" fillId="0" borderId="11" xfId="0" applyFont="1" applyBorder="1" applyAlignment="1">
      <alignment/>
    </xf>
    <xf numFmtId="0" fontId="6" fillId="0" borderId="29" xfId="0" applyFont="1" applyBorder="1" applyAlignment="1">
      <alignment/>
    </xf>
    <xf numFmtId="3" fontId="6" fillId="0" borderId="16" xfId="0" applyNumberFormat="1" applyFont="1" applyBorder="1" applyAlignment="1">
      <alignment/>
    </xf>
    <xf numFmtId="3" fontId="6" fillId="0" borderId="20" xfId="0" applyNumberFormat="1" applyFont="1" applyBorder="1" applyAlignment="1">
      <alignment horizontal="left"/>
    </xf>
    <xf numFmtId="0" fontId="6" fillId="33" borderId="20" xfId="0" applyFont="1" applyFill="1" applyBorder="1" applyAlignment="1">
      <alignment/>
    </xf>
    <xf numFmtId="0" fontId="6" fillId="33" borderId="17" xfId="0" applyFont="1" applyFill="1" applyBorder="1" applyAlignment="1">
      <alignment/>
    </xf>
    <xf numFmtId="0" fontId="6" fillId="0" borderId="30" xfId="0" applyFont="1" applyBorder="1" applyAlignment="1" applyProtection="1">
      <alignment/>
      <protection locked="0"/>
    </xf>
    <xf numFmtId="3" fontId="6" fillId="0" borderId="28" xfId="0" applyNumberFormat="1" applyFont="1" applyBorder="1" applyAlignment="1">
      <alignment/>
    </xf>
    <xf numFmtId="3" fontId="6" fillId="0" borderId="29" xfId="0" applyNumberFormat="1" applyFont="1" applyBorder="1" applyAlignment="1">
      <alignment/>
    </xf>
    <xf numFmtId="0" fontId="6" fillId="0" borderId="36" xfId="0" applyFont="1" applyBorder="1" applyAlignment="1">
      <alignment/>
    </xf>
    <xf numFmtId="0" fontId="5" fillId="0" borderId="37" xfId="0" applyFont="1" applyBorder="1" applyAlignment="1">
      <alignment/>
    </xf>
    <xf numFmtId="0" fontId="7" fillId="0" borderId="0" xfId="0" applyFont="1" applyAlignment="1">
      <alignment horizontal="center" vertical="center"/>
    </xf>
    <xf numFmtId="0" fontId="6" fillId="0" borderId="16" xfId="0" applyFont="1" applyBorder="1" applyAlignment="1">
      <alignment horizontal="left" vertical="center"/>
    </xf>
    <xf numFmtId="0" fontId="12" fillId="0" borderId="17" xfId="0" applyFont="1" applyBorder="1" applyAlignment="1">
      <alignment/>
    </xf>
    <xf numFmtId="2" fontId="6" fillId="0" borderId="0" xfId="0" applyNumberFormat="1" applyFont="1" applyAlignment="1">
      <alignment/>
    </xf>
    <xf numFmtId="0" fontId="5" fillId="33" borderId="17" xfId="0" applyFont="1" applyFill="1" applyBorder="1" applyAlignment="1">
      <alignment/>
    </xf>
    <xf numFmtId="0" fontId="6" fillId="0" borderId="38" xfId="0" applyFont="1" applyBorder="1" applyAlignment="1">
      <alignment/>
    </xf>
    <xf numFmtId="182" fontId="6" fillId="0" borderId="39" xfId="0" applyNumberFormat="1" applyFont="1" applyBorder="1" applyAlignment="1" applyProtection="1">
      <alignment/>
      <protection locked="0"/>
    </xf>
    <xf numFmtId="0" fontId="6" fillId="0" borderId="13" xfId="0" applyFont="1" applyBorder="1" applyAlignment="1">
      <alignment/>
    </xf>
    <xf numFmtId="0" fontId="6" fillId="0" borderId="40" xfId="0" applyFont="1" applyBorder="1" applyAlignment="1">
      <alignment/>
    </xf>
    <xf numFmtId="182" fontId="6" fillId="0" borderId="41" xfId="0" applyNumberFormat="1" applyFont="1" applyBorder="1" applyAlignment="1" applyProtection="1">
      <alignment/>
      <protection locked="0"/>
    </xf>
    <xf numFmtId="0" fontId="6" fillId="0" borderId="42" xfId="0" applyFont="1" applyBorder="1" applyAlignment="1">
      <alignment/>
    </xf>
    <xf numFmtId="0" fontId="74" fillId="21" borderId="0" xfId="0" applyFont="1" applyFill="1" applyBorder="1" applyAlignment="1">
      <alignment horizontal="left" vertical="center"/>
    </xf>
    <xf numFmtId="0" fontId="70" fillId="21" borderId="0" xfId="0" applyFont="1" applyFill="1" applyBorder="1" applyAlignment="1">
      <alignment vertical="center"/>
    </xf>
    <xf numFmtId="0" fontId="3" fillId="0" borderId="17" xfId="0" applyFont="1" applyBorder="1" applyAlignment="1">
      <alignment wrapText="1"/>
    </xf>
    <xf numFmtId="0" fontId="74" fillId="21" borderId="43" xfId="0" applyFont="1" applyFill="1" applyBorder="1" applyAlignment="1">
      <alignment horizontal="left" vertical="center"/>
    </xf>
    <xf numFmtId="0" fontId="70" fillId="21" borderId="43" xfId="0" applyFont="1" applyFill="1" applyBorder="1" applyAlignment="1">
      <alignment horizontal="left" vertical="center"/>
    </xf>
    <xf numFmtId="0" fontId="6" fillId="0" borderId="10" xfId="0" applyFont="1" applyBorder="1" applyAlignment="1">
      <alignment/>
    </xf>
    <xf numFmtId="0" fontId="6" fillId="0" borderId="13" xfId="0" applyFont="1" applyBorder="1" applyAlignment="1">
      <alignment/>
    </xf>
    <xf numFmtId="0" fontId="6" fillId="0" borderId="12" xfId="0" applyFont="1" applyBorder="1" applyAlignment="1">
      <alignment/>
    </xf>
    <xf numFmtId="0" fontId="5" fillId="33" borderId="0" xfId="0" applyFont="1" applyFill="1" applyBorder="1" applyAlignment="1">
      <alignment/>
    </xf>
    <xf numFmtId="49" fontId="6" fillId="34" borderId="17" xfId="0" applyNumberFormat="1" applyFont="1" applyFill="1" applyBorder="1" applyAlignment="1">
      <alignment/>
    </xf>
    <xf numFmtId="0" fontId="6" fillId="0" borderId="25" xfId="0" applyFont="1" applyBorder="1" applyAlignment="1">
      <alignment/>
    </xf>
    <xf numFmtId="0" fontId="6" fillId="33" borderId="27" xfId="0" applyFont="1" applyFill="1" applyBorder="1" applyAlignment="1">
      <alignment/>
    </xf>
    <xf numFmtId="0" fontId="8" fillId="0" borderId="15" xfId="0" applyFont="1" applyBorder="1" applyAlignment="1" applyProtection="1">
      <alignment vertical="center"/>
      <protection locked="0"/>
    </xf>
    <xf numFmtId="0" fontId="7" fillId="0" borderId="44" xfId="0" applyFont="1" applyBorder="1" applyAlignment="1" applyProtection="1">
      <alignment horizontal="center" vertical="center"/>
      <protection locked="0"/>
    </xf>
    <xf numFmtId="3" fontId="6" fillId="35" borderId="29" xfId="0" applyNumberFormat="1" applyFont="1" applyFill="1" applyBorder="1" applyAlignment="1">
      <alignment horizontal="right"/>
    </xf>
    <xf numFmtId="0" fontId="7" fillId="0" borderId="43" xfId="0" applyFont="1" applyBorder="1" applyAlignment="1">
      <alignment vertical="center" wrapText="1"/>
    </xf>
    <xf numFmtId="0" fontId="7" fillId="0" borderId="45" xfId="0" applyFont="1" applyBorder="1" applyAlignment="1">
      <alignment vertical="center" wrapText="1"/>
    </xf>
    <xf numFmtId="4" fontId="7" fillId="35" borderId="29" xfId="0" applyNumberFormat="1" applyFont="1" applyFill="1" applyBorder="1" applyAlignment="1">
      <alignment horizontal="right"/>
    </xf>
    <xf numFmtId="4" fontId="7" fillId="35" borderId="46" xfId="0" applyNumberFormat="1" applyFont="1" applyFill="1" applyBorder="1" applyAlignment="1">
      <alignment horizontal="right"/>
    </xf>
    <xf numFmtId="183" fontId="6"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183" fontId="7"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protection/>
    </xf>
    <xf numFmtId="183" fontId="6" fillId="0" borderId="47" xfId="0" applyNumberFormat="1" applyFont="1" applyFill="1" applyBorder="1" applyAlignment="1" applyProtection="1">
      <alignment horizontal="left" vertical="center" wrapText="1"/>
      <protection locked="0"/>
    </xf>
    <xf numFmtId="3" fontId="6" fillId="36" borderId="48" xfId="0" applyNumberFormat="1" applyFont="1" applyFill="1" applyBorder="1" applyAlignment="1" applyProtection="1">
      <alignment horizontal="center" vertical="center"/>
      <protection/>
    </xf>
    <xf numFmtId="3" fontId="6" fillId="0" borderId="48" xfId="0" applyNumberFormat="1" applyFont="1" applyFill="1" applyBorder="1" applyAlignment="1" applyProtection="1">
      <alignment horizontal="center" vertical="center"/>
      <protection locked="0"/>
    </xf>
    <xf numFmtId="3" fontId="6" fillId="36" borderId="44" xfId="0" applyNumberFormat="1" applyFont="1" applyFill="1" applyBorder="1" applyAlignment="1" applyProtection="1">
      <alignment horizontal="center" vertical="center"/>
      <protection/>
    </xf>
    <xf numFmtId="183" fontId="6" fillId="0" borderId="49" xfId="0" applyNumberFormat="1" applyFont="1" applyFill="1" applyBorder="1" applyAlignment="1" applyProtection="1">
      <alignment horizontal="left" vertical="center" wrapText="1"/>
      <protection locked="0"/>
    </xf>
    <xf numFmtId="3" fontId="6" fillId="36" borderId="50" xfId="0" applyNumberFormat="1" applyFont="1" applyFill="1" applyBorder="1" applyAlignment="1" applyProtection="1">
      <alignment horizontal="center" vertical="center"/>
      <protection/>
    </xf>
    <xf numFmtId="3" fontId="6" fillId="0" borderId="50" xfId="0" applyNumberFormat="1" applyFont="1" applyFill="1" applyBorder="1" applyAlignment="1" applyProtection="1">
      <alignment horizontal="center" vertical="center"/>
      <protection locked="0"/>
    </xf>
    <xf numFmtId="183" fontId="7" fillId="37" borderId="49" xfId="0" applyNumberFormat="1" applyFont="1" applyFill="1" applyBorder="1" applyAlignment="1" applyProtection="1">
      <alignment horizontal="left" vertical="top" wrapText="1"/>
      <protection/>
    </xf>
    <xf numFmtId="0" fontId="6" fillId="0" borderId="51" xfId="0" applyFont="1" applyFill="1" applyBorder="1" applyAlignment="1" applyProtection="1">
      <alignment horizontal="left" vertical="center" indent="1"/>
      <protection/>
    </xf>
    <xf numFmtId="183" fontId="6" fillId="0" borderId="51" xfId="0" applyNumberFormat="1" applyFont="1" applyFill="1" applyBorder="1" applyAlignment="1" applyProtection="1">
      <alignment horizontal="right" vertical="center"/>
      <protection/>
    </xf>
    <xf numFmtId="4" fontId="6" fillId="0" borderId="51" xfId="0" applyNumberFormat="1" applyFont="1" applyFill="1" applyBorder="1" applyAlignment="1" applyProtection="1">
      <alignment horizontal="right" vertical="center"/>
      <protection/>
    </xf>
    <xf numFmtId="0" fontId="6" fillId="0" borderId="51" xfId="0" applyFont="1" applyFill="1" applyBorder="1" applyAlignment="1" applyProtection="1">
      <alignment horizontal="left" vertical="center"/>
      <protection/>
    </xf>
    <xf numFmtId="0" fontId="6" fillId="0" borderId="49" xfId="0" applyFont="1" applyFill="1" applyBorder="1" applyAlignment="1" applyProtection="1">
      <alignment horizontal="left" vertical="center" wrapText="1"/>
      <protection locked="0"/>
    </xf>
    <xf numFmtId="0" fontId="14" fillId="37" borderId="49" xfId="0" applyFont="1" applyFill="1" applyBorder="1" applyAlignment="1" applyProtection="1">
      <alignment horizontal="left" vertical="center"/>
      <protection/>
    </xf>
    <xf numFmtId="3" fontId="7" fillId="36" borderId="50" xfId="0" applyNumberFormat="1"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10" fillId="0" borderId="51" xfId="0" applyFont="1" applyFill="1" applyBorder="1" applyAlignment="1" applyProtection="1">
      <alignment horizontal="left" vertical="center"/>
      <protection/>
    </xf>
    <xf numFmtId="0" fontId="15" fillId="0" borderId="51" xfId="0" applyFont="1" applyFill="1" applyBorder="1" applyAlignment="1" applyProtection="1">
      <alignment horizontal="lef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6" fillId="0" borderId="0" xfId="0" applyFont="1" applyAlignment="1" applyProtection="1">
      <alignment vertical="center"/>
      <protection/>
    </xf>
    <xf numFmtId="0" fontId="0" fillId="0" borderId="0" xfId="0" applyAlignment="1" applyProtection="1">
      <alignment/>
      <protection/>
    </xf>
    <xf numFmtId="0" fontId="3" fillId="0" borderId="0" xfId="0" applyFont="1" applyAlignment="1">
      <alignment horizontal="left" wrapText="1"/>
    </xf>
    <xf numFmtId="0" fontId="70" fillId="38" borderId="44" xfId="0" applyFont="1" applyFill="1" applyBorder="1" applyAlignment="1">
      <alignment horizontal="left" vertical="center"/>
    </xf>
    <xf numFmtId="0" fontId="75" fillId="0" borderId="0" xfId="0" applyFont="1" applyAlignment="1">
      <alignment/>
    </xf>
    <xf numFmtId="0" fontId="70" fillId="38" borderId="52" xfId="0" applyFont="1" applyFill="1" applyBorder="1" applyAlignment="1">
      <alignment horizontal="left" vertical="center"/>
    </xf>
    <xf numFmtId="0" fontId="70" fillId="38" borderId="52" xfId="0" applyFont="1" applyFill="1" applyBorder="1" applyAlignment="1">
      <alignment vertical="center"/>
    </xf>
    <xf numFmtId="0" fontId="7" fillId="0" borderId="0" xfId="0" applyFont="1" applyAlignment="1">
      <alignment vertical="center" wrapText="1"/>
    </xf>
    <xf numFmtId="0" fontId="7" fillId="0" borderId="18" xfId="0" applyFont="1" applyBorder="1" applyAlignment="1">
      <alignment vertical="center" wrapText="1"/>
    </xf>
    <xf numFmtId="0" fontId="7" fillId="9" borderId="53" xfId="0" applyFont="1" applyFill="1" applyBorder="1" applyAlignment="1" applyProtection="1">
      <alignment horizontal="center" vertical="center" wrapText="1"/>
      <protection/>
    </xf>
    <xf numFmtId="0" fontId="7" fillId="9" borderId="53" xfId="0" applyFont="1" applyFill="1" applyBorder="1" applyAlignment="1" applyProtection="1">
      <alignment horizontal="center" vertical="center"/>
      <protection/>
    </xf>
    <xf numFmtId="0" fontId="7" fillId="9" borderId="54" xfId="0" applyFont="1" applyFill="1" applyBorder="1" applyAlignment="1" applyProtection="1">
      <alignment horizontal="center" vertical="center" wrapText="1"/>
      <protection/>
    </xf>
    <xf numFmtId="0" fontId="7" fillId="9" borderId="54" xfId="0" applyFont="1" applyFill="1" applyBorder="1" applyAlignment="1" applyProtection="1">
      <alignment horizontal="center" vertical="center"/>
      <protection/>
    </xf>
    <xf numFmtId="0" fontId="0" fillId="0" borderId="0" xfId="0" applyAlignment="1">
      <alignment horizontal="left"/>
    </xf>
    <xf numFmtId="0" fontId="3" fillId="0" borderId="0" xfId="0" applyFont="1" applyAlignment="1">
      <alignment horizontal="left" vertical="center" wrapText="1"/>
    </xf>
    <xf numFmtId="0" fontId="3" fillId="0" borderId="0" xfId="0" applyFont="1" applyAlignment="1">
      <alignment vertical="center" wrapText="1"/>
    </xf>
    <xf numFmtId="0" fontId="5" fillId="0" borderId="0" xfId="0" applyFont="1" applyAlignment="1">
      <alignment vertical="center"/>
    </xf>
    <xf numFmtId="181" fontId="5" fillId="0" borderId="0" xfId="0" applyNumberFormat="1" applyFont="1" applyAlignment="1">
      <alignment vertical="center"/>
    </xf>
    <xf numFmtId="0" fontId="6" fillId="0" borderId="0" xfId="0" applyFont="1" applyAlignment="1">
      <alignment vertical="center"/>
    </xf>
    <xf numFmtId="0" fontId="5" fillId="0" borderId="0" xfId="0" applyFont="1" applyAlignment="1">
      <alignment horizontal="left" vertical="center"/>
    </xf>
    <xf numFmtId="181" fontId="8" fillId="0" borderId="0" xfId="0" applyNumberFormat="1" applyFont="1" applyAlignment="1">
      <alignmen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73" fillId="39" borderId="55" xfId="0" applyFont="1" applyFill="1" applyBorder="1" applyAlignment="1">
      <alignment vertical="center"/>
    </xf>
    <xf numFmtId="49" fontId="6" fillId="0" borderId="52" xfId="0" applyNumberFormat="1" applyFont="1" applyBorder="1" applyAlignment="1" applyProtection="1">
      <alignment horizontal="center" vertical="center" wrapText="1"/>
      <protection locked="0"/>
    </xf>
    <xf numFmtId="184" fontId="6" fillId="0" borderId="52" xfId="0" applyNumberFormat="1" applyFont="1" applyBorder="1" applyAlignment="1" applyProtection="1">
      <alignment horizontal="center" vertical="center" wrapText="1"/>
      <protection locked="0"/>
    </xf>
    <xf numFmtId="3" fontId="6" fillId="0" borderId="52" xfId="0" applyNumberFormat="1" applyFont="1" applyBorder="1" applyAlignment="1" applyProtection="1">
      <alignment horizontal="left" vertical="center" wrapText="1"/>
      <protection locked="0"/>
    </xf>
    <xf numFmtId="0" fontId="6" fillId="0" borderId="0" xfId="0" applyFont="1" applyAlignment="1">
      <alignment horizontal="left" vertical="center"/>
    </xf>
    <xf numFmtId="0" fontId="70" fillId="38" borderId="56" xfId="0" applyFont="1" applyFill="1" applyBorder="1" applyAlignment="1">
      <alignment horizontal="left" vertical="center"/>
    </xf>
    <xf numFmtId="0" fontId="70" fillId="38" borderId="29" xfId="0" applyFont="1" applyFill="1" applyBorder="1" applyAlignment="1">
      <alignment horizontal="left" vertical="center"/>
    </xf>
    <xf numFmtId="0" fontId="70" fillId="38" borderId="57" xfId="0" applyFont="1" applyFill="1" applyBorder="1" applyAlignment="1">
      <alignment horizontal="left" vertical="center"/>
    </xf>
    <xf numFmtId="0" fontId="76" fillId="0" borderId="0" xfId="0" applyFont="1" applyBorder="1" applyAlignment="1">
      <alignment horizontal="left" vertical="top"/>
    </xf>
    <xf numFmtId="0" fontId="70" fillId="38" borderId="57" xfId="0" applyFont="1" applyFill="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77" fillId="0" borderId="51" xfId="0" applyFont="1" applyBorder="1" applyAlignment="1">
      <alignment horizontal="left" vertical="top"/>
    </xf>
    <xf numFmtId="0" fontId="78" fillId="0" borderId="0" xfId="0" applyFont="1" applyAlignment="1">
      <alignment/>
    </xf>
    <xf numFmtId="0" fontId="79" fillId="0" borderId="51" xfId="0" applyFont="1" applyBorder="1" applyAlignment="1">
      <alignment horizontal="left" vertical="top"/>
    </xf>
    <xf numFmtId="0" fontId="7" fillId="40" borderId="58" xfId="0" applyFont="1" applyFill="1" applyBorder="1" applyAlignment="1">
      <alignment horizontal="center" vertical="center" wrapText="1"/>
    </xf>
    <xf numFmtId="0" fontId="7" fillId="40" borderId="59" xfId="0" applyFont="1" applyFill="1" applyBorder="1" applyAlignment="1">
      <alignment horizontal="center" vertical="center" wrapText="1"/>
    </xf>
    <xf numFmtId="0" fontId="6" fillId="40" borderId="60" xfId="0" applyFont="1" applyFill="1" applyBorder="1" applyAlignment="1">
      <alignment horizontal="center" vertical="center" wrapText="1"/>
    </xf>
    <xf numFmtId="0" fontId="6" fillId="40" borderId="52" xfId="0" applyFont="1" applyFill="1" applyBorder="1" applyAlignment="1">
      <alignment horizontal="center" vertical="center" wrapText="1"/>
    </xf>
    <xf numFmtId="0" fontId="7" fillId="40" borderId="59" xfId="0" applyFont="1" applyFill="1" applyBorder="1" applyAlignment="1">
      <alignment horizontal="center" vertical="center"/>
    </xf>
    <xf numFmtId="0" fontId="6" fillId="0" borderId="50" xfId="0" applyFont="1" applyFill="1" applyBorder="1" applyAlignment="1" applyProtection="1">
      <alignment horizontal="center" vertical="center" wrapText="1"/>
      <protection locked="0"/>
    </xf>
    <xf numFmtId="49" fontId="6" fillId="0" borderId="50" xfId="0" applyNumberFormat="1" applyFont="1" applyBorder="1" applyAlignment="1" applyProtection="1">
      <alignment horizontal="center" vertical="center" wrapText="1"/>
      <protection locked="0"/>
    </xf>
    <xf numFmtId="184" fontId="6" fillId="0" borderId="50" xfId="0" applyNumberFormat="1" applyFont="1" applyBorder="1" applyAlignment="1" applyProtection="1">
      <alignment horizontal="center" vertical="center" wrapText="1"/>
      <protection locked="0"/>
    </xf>
    <xf numFmtId="3" fontId="6" fillId="0" borderId="50" xfId="0" applyNumberFormat="1" applyFont="1" applyBorder="1" applyAlignment="1" applyProtection="1">
      <alignment horizontal="left" vertical="center" wrapText="1"/>
      <protection locked="0"/>
    </xf>
    <xf numFmtId="0" fontId="6" fillId="0" borderId="61" xfId="0" applyFont="1" applyFill="1" applyBorder="1" applyAlignment="1" applyProtection="1">
      <alignment horizontal="center" vertical="center" wrapText="1"/>
      <protection locked="0"/>
    </xf>
    <xf numFmtId="0" fontId="6" fillId="0" borderId="62" xfId="0" applyFont="1" applyFill="1" applyBorder="1" applyAlignment="1" applyProtection="1">
      <alignment horizontal="center" vertical="center" wrapText="1"/>
      <protection locked="0"/>
    </xf>
    <xf numFmtId="0" fontId="6" fillId="0" borderId="50" xfId="0" applyFont="1" applyFill="1" applyBorder="1" applyAlignment="1" applyProtection="1">
      <alignment horizontal="left" vertical="center" indent="1"/>
      <protection locked="0"/>
    </xf>
    <xf numFmtId="0" fontId="70" fillId="38" borderId="50" xfId="0" applyFont="1" applyFill="1" applyBorder="1" applyAlignment="1">
      <alignment horizontal="left" vertical="center"/>
    </xf>
    <xf numFmtId="0" fontId="70" fillId="38" borderId="50" xfId="0" applyFont="1" applyFill="1" applyBorder="1" applyAlignment="1">
      <alignment vertical="center"/>
    </xf>
    <xf numFmtId="0" fontId="5" fillId="0" borderId="0" xfId="0" applyFont="1" applyFill="1" applyBorder="1" applyAlignment="1" applyProtection="1">
      <alignment horizontal="center" vertical="center" wrapText="1"/>
      <protection/>
    </xf>
    <xf numFmtId="0" fontId="6" fillId="0" borderId="44" xfId="0" applyFont="1" applyFill="1" applyBorder="1" applyAlignment="1" applyProtection="1">
      <alignment horizontal="left" vertical="center" wrapText="1" indent="1"/>
      <protection locked="0"/>
    </xf>
    <xf numFmtId="0" fontId="6" fillId="0" borderId="44" xfId="0" applyFont="1" applyFill="1" applyBorder="1" applyAlignment="1" applyProtection="1">
      <alignment horizontal="center" vertical="center" wrapText="1"/>
      <protection locked="0"/>
    </xf>
    <xf numFmtId="49" fontId="6" fillId="0" borderId="44" xfId="0" applyNumberFormat="1" applyFont="1" applyFill="1" applyBorder="1" applyAlignment="1" applyProtection="1">
      <alignment horizontal="center" vertical="center" wrapText="1"/>
      <protection locked="0"/>
    </xf>
    <xf numFmtId="9" fontId="6" fillId="0" borderId="44" xfId="60" applyFont="1" applyFill="1" applyBorder="1" applyAlignment="1" applyProtection="1">
      <alignment horizontal="center" vertical="center"/>
      <protection locked="0"/>
    </xf>
    <xf numFmtId="49" fontId="6" fillId="0" borderId="50" xfId="0" applyNumberFormat="1" applyFont="1" applyFill="1" applyBorder="1" applyAlignment="1" applyProtection="1">
      <alignment horizontal="center" vertical="center"/>
      <protection locked="0"/>
    </xf>
    <xf numFmtId="0" fontId="4" fillId="0" borderId="0" xfId="0" applyFont="1" applyAlignment="1" applyProtection="1">
      <alignment horizontal="left" vertical="center"/>
      <protection/>
    </xf>
    <xf numFmtId="0" fontId="0" fillId="0" borderId="0" xfId="0" applyAlignment="1" applyProtection="1">
      <alignment horizontal="center" vertical="center"/>
      <protection/>
    </xf>
    <xf numFmtId="0" fontId="79" fillId="0" borderId="0" xfId="0" applyFont="1" applyFill="1" applyBorder="1" applyAlignment="1" applyProtection="1">
      <alignment horizontal="left" vertical="center"/>
      <protection/>
    </xf>
    <xf numFmtId="0" fontId="7" fillId="9" borderId="50" xfId="0" applyFont="1" applyFill="1" applyBorder="1" applyAlignment="1" applyProtection="1">
      <alignment horizontal="center" vertical="center"/>
      <protection/>
    </xf>
    <xf numFmtId="0" fontId="70" fillId="38" borderId="44" xfId="0" applyFont="1" applyFill="1" applyBorder="1" applyAlignment="1">
      <alignment vertical="center"/>
    </xf>
    <xf numFmtId="0" fontId="70" fillId="38" borderId="63" xfId="0" applyFont="1" applyFill="1" applyBorder="1" applyAlignment="1">
      <alignment vertical="center"/>
    </xf>
    <xf numFmtId="0" fontId="70" fillId="38" borderId="57" xfId="0" applyFont="1" applyFill="1" applyBorder="1" applyAlignment="1">
      <alignment vertical="center"/>
    </xf>
    <xf numFmtId="0" fontId="70" fillId="38" borderId="44" xfId="0" applyFont="1" applyFill="1" applyBorder="1" applyAlignment="1">
      <alignment horizontal="left" vertical="center"/>
    </xf>
    <xf numFmtId="0" fontId="70" fillId="38" borderId="57" xfId="0" applyFont="1" applyFill="1" applyBorder="1" applyAlignment="1">
      <alignment horizontal="left" vertical="center"/>
    </xf>
    <xf numFmtId="0" fontId="6" fillId="35" borderId="50" xfId="0" applyFont="1" applyFill="1" applyBorder="1" applyAlignment="1" applyProtection="1">
      <alignment horizontal="left" vertical="center" indent="1"/>
      <protection locked="0"/>
    </xf>
    <xf numFmtId="180" fontId="6" fillId="35" borderId="52" xfId="0" applyNumberFormat="1" applyFont="1" applyFill="1" applyBorder="1" applyAlignment="1">
      <alignment horizontal="left" vertical="center" indent="1"/>
    </xf>
    <xf numFmtId="0" fontId="6" fillId="35" borderId="57" xfId="0" applyNumberFormat="1" applyFont="1" applyFill="1" applyBorder="1" applyAlignment="1">
      <alignment horizontal="left" vertical="center" indent="1"/>
    </xf>
    <xf numFmtId="0" fontId="10" fillId="0" borderId="0" xfId="0" applyFont="1" applyFill="1" applyBorder="1" applyAlignment="1" applyProtection="1">
      <alignment horizontal="left"/>
      <protection/>
    </xf>
    <xf numFmtId="0" fontId="0" fillId="41" borderId="0" xfId="0" applyFill="1" applyAlignment="1" applyProtection="1">
      <alignment/>
      <protection/>
    </xf>
    <xf numFmtId="0" fontId="6" fillId="41" borderId="0" xfId="0" applyFont="1" applyFill="1" applyBorder="1" applyAlignment="1" applyProtection="1">
      <alignment horizontal="left" vertical="center" wrapText="1" indent="1"/>
      <protection/>
    </xf>
    <xf numFmtId="0" fontId="6" fillId="0" borderId="21" xfId="0" applyFont="1" applyBorder="1" applyAlignment="1">
      <alignment vertical="center"/>
    </xf>
    <xf numFmtId="0" fontId="6" fillId="35" borderId="50" xfId="0" applyFont="1" applyFill="1" applyBorder="1" applyAlignment="1" applyProtection="1">
      <alignment horizontal="left" vertical="center" indent="1"/>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Border="1" applyAlignment="1" applyProtection="1">
      <alignment/>
      <protection/>
    </xf>
    <xf numFmtId="181" fontId="8" fillId="0" borderId="0" xfId="42" applyNumberFormat="1" applyFont="1" applyBorder="1" applyAlignment="1" applyProtection="1">
      <alignment/>
      <protection/>
    </xf>
    <xf numFmtId="0" fontId="0" fillId="0" borderId="0" xfId="0" applyBorder="1" applyAlignment="1" applyProtection="1">
      <alignment/>
      <protection/>
    </xf>
    <xf numFmtId="0" fontId="6" fillId="0" borderId="0" xfId="0" applyFont="1" applyFill="1" applyBorder="1" applyAlignment="1" applyProtection="1">
      <alignment horizontal="left"/>
      <protection/>
    </xf>
    <xf numFmtId="0" fontId="20" fillId="0" borderId="0"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181" fontId="5" fillId="0" borderId="0" xfId="42" applyNumberFormat="1" applyFont="1" applyFill="1" applyBorder="1" applyAlignment="1" applyProtection="1">
      <alignment/>
      <protection/>
    </xf>
    <xf numFmtId="0" fontId="5" fillId="0" borderId="0" xfId="0" applyFont="1" applyAlignment="1" applyProtection="1">
      <alignment/>
      <protection/>
    </xf>
    <xf numFmtId="0" fontId="5" fillId="0" borderId="0" xfId="0" applyFont="1" applyFill="1" applyAlignment="1" applyProtection="1">
      <alignment/>
      <protection/>
    </xf>
    <xf numFmtId="181" fontId="5" fillId="0" borderId="0" xfId="42" applyNumberFormat="1" applyFont="1" applyAlignment="1" applyProtection="1">
      <alignment/>
      <protection/>
    </xf>
    <xf numFmtId="0" fontId="6" fillId="0" borderId="0" xfId="0" applyFont="1" applyAlignment="1" applyProtection="1">
      <alignment horizontal="left" indent="1"/>
      <protection/>
    </xf>
    <xf numFmtId="0" fontId="0" fillId="0" borderId="0" xfId="0" applyFill="1" applyAlignment="1" applyProtection="1">
      <alignment/>
      <protection/>
    </xf>
    <xf numFmtId="181" fontId="0" fillId="0" borderId="0" xfId="42" applyNumberFormat="1" applyAlignment="1" applyProtection="1">
      <alignment/>
      <protection/>
    </xf>
    <xf numFmtId="0" fontId="6" fillId="0" borderId="0" xfId="0" applyFont="1" applyAlignment="1" applyProtection="1">
      <alignment horizontal="left"/>
      <protection/>
    </xf>
    <xf numFmtId="0" fontId="7" fillId="0" borderId="29" xfId="0" applyFont="1" applyFill="1" applyBorder="1" applyAlignment="1" applyProtection="1">
      <alignment/>
      <protection locked="0"/>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0" fillId="0" borderId="0" xfId="0" applyAlignment="1">
      <alignment vertical="center"/>
    </xf>
    <xf numFmtId="0" fontId="6" fillId="0" borderId="0" xfId="0" applyFont="1" applyFill="1" applyBorder="1" applyAlignment="1" applyProtection="1">
      <alignment horizontal="left" wrapText="1"/>
      <protection/>
    </xf>
    <xf numFmtId="4" fontId="6" fillId="35" borderId="52" xfId="0" applyNumberFormat="1" applyFont="1" applyFill="1" applyBorder="1" applyAlignment="1">
      <alignment horizontal="right" vertical="center" indent="1"/>
    </xf>
    <xf numFmtId="3" fontId="6" fillId="33" borderId="0" xfId="0" applyNumberFormat="1" applyFont="1" applyFill="1" applyBorder="1" applyAlignment="1" applyProtection="1">
      <alignment horizontal="right"/>
      <protection locked="0"/>
    </xf>
    <xf numFmtId="0" fontId="6" fillId="0" borderId="22" xfId="0" applyFont="1" applyBorder="1" applyAlignment="1">
      <alignment vertical="center"/>
    </xf>
    <xf numFmtId="0" fontId="80" fillId="0" borderId="0" xfId="0" applyFont="1" applyAlignment="1">
      <alignment/>
    </xf>
    <xf numFmtId="0" fontId="6" fillId="0" borderId="57" xfId="0" applyFont="1" applyFill="1" applyBorder="1" applyAlignment="1" applyProtection="1">
      <alignment horizontal="left" vertical="center" indent="1"/>
      <protection locked="0"/>
    </xf>
    <xf numFmtId="180" fontId="6" fillId="0" borderId="52" xfId="0" applyNumberFormat="1" applyFont="1" applyFill="1" applyBorder="1" applyAlignment="1" applyProtection="1">
      <alignment horizontal="left" vertical="center" indent="1"/>
      <protection locked="0"/>
    </xf>
    <xf numFmtId="180" fontId="6" fillId="35" borderId="29" xfId="0" applyNumberFormat="1" applyFont="1" applyFill="1" applyBorder="1" applyAlignment="1">
      <alignment horizontal="center" vertical="center"/>
    </xf>
    <xf numFmtId="0" fontId="6" fillId="35" borderId="52" xfId="0" applyNumberFormat="1" applyFont="1" applyFill="1" applyBorder="1" applyAlignment="1">
      <alignment horizontal="left" vertical="center" indent="1"/>
    </xf>
    <xf numFmtId="4" fontId="6" fillId="0" borderId="28" xfId="0" applyNumberFormat="1" applyFont="1" applyBorder="1" applyAlignment="1" applyProtection="1">
      <alignment horizontal="right"/>
      <protection locked="0"/>
    </xf>
    <xf numFmtId="4" fontId="6" fillId="0" borderId="29" xfId="0" applyNumberFormat="1" applyFont="1" applyBorder="1" applyAlignment="1" applyProtection="1">
      <alignment horizontal="right"/>
      <protection locked="0"/>
    </xf>
    <xf numFmtId="4" fontId="6" fillId="0" borderId="0" xfId="0" applyNumberFormat="1" applyFont="1" applyAlignment="1" applyProtection="1">
      <alignment horizontal="right"/>
      <protection locked="0"/>
    </xf>
    <xf numFmtId="185" fontId="6" fillId="0" borderId="44" xfId="0" applyNumberFormat="1" applyFont="1" applyFill="1" applyBorder="1" applyAlignment="1" applyProtection="1">
      <alignment horizontal="center" vertical="center" wrapText="1"/>
      <protection locked="0"/>
    </xf>
    <xf numFmtId="186" fontId="6" fillId="0" borderId="44" xfId="0" applyNumberFormat="1" applyFont="1" applyFill="1" applyBorder="1" applyAlignment="1" applyProtection="1">
      <alignment horizontal="center" vertical="center" wrapText="1"/>
      <protection locked="0"/>
    </xf>
    <xf numFmtId="187" fontId="6" fillId="0" borderId="52" xfId="0" applyNumberFormat="1" applyFont="1" applyBorder="1" applyAlignment="1" applyProtection="1">
      <alignment horizontal="center" vertical="center" wrapText="1"/>
      <protection locked="0"/>
    </xf>
    <xf numFmtId="0" fontId="81" fillId="0" borderId="0" xfId="0" applyFont="1" applyAlignment="1">
      <alignment/>
    </xf>
    <xf numFmtId="3" fontId="7" fillId="33" borderId="15" xfId="0" applyNumberFormat="1" applyFont="1" applyFill="1" applyBorder="1" applyAlignment="1">
      <alignment vertical="top"/>
    </xf>
    <xf numFmtId="3" fontId="7" fillId="33" borderId="0" xfId="0" applyNumberFormat="1" applyFont="1" applyFill="1" applyBorder="1" applyAlignment="1">
      <alignment horizontal="right"/>
    </xf>
    <xf numFmtId="0" fontId="6" fillId="0" borderId="11" xfId="0" applyFont="1" applyBorder="1" applyAlignment="1">
      <alignment horizontal="left" vertical="center"/>
    </xf>
    <xf numFmtId="4" fontId="7" fillId="0" borderId="46" xfId="0" applyNumberFormat="1" applyFont="1" applyBorder="1" applyAlignment="1" applyProtection="1">
      <alignment horizontal="right"/>
      <protection locked="0"/>
    </xf>
    <xf numFmtId="0" fontId="68" fillId="0" borderId="0" xfId="0" applyFont="1" applyAlignment="1">
      <alignment/>
    </xf>
    <xf numFmtId="0" fontId="70" fillId="38" borderId="50" xfId="0" applyFont="1" applyFill="1" applyBorder="1" applyAlignment="1">
      <alignment horizontal="left" vertical="center"/>
    </xf>
    <xf numFmtId="0" fontId="70" fillId="38" borderId="44" xfId="0" applyFont="1" applyFill="1" applyBorder="1" applyAlignment="1">
      <alignment horizontal="left" vertical="center"/>
    </xf>
    <xf numFmtId="0" fontId="70" fillId="38" borderId="57" xfId="0" applyFont="1" applyFill="1" applyBorder="1" applyAlignment="1">
      <alignment vertical="center"/>
    </xf>
    <xf numFmtId="0" fontId="70" fillId="38" borderId="57" xfId="0" applyFont="1" applyFill="1" applyBorder="1" applyAlignment="1">
      <alignment horizontal="left" vertical="center"/>
    </xf>
    <xf numFmtId="0" fontId="6" fillId="0" borderId="64" xfId="0" applyFont="1" applyBorder="1" applyAlignment="1">
      <alignment/>
    </xf>
    <xf numFmtId="0" fontId="6" fillId="33" borderId="21" xfId="0" applyFont="1" applyFill="1" applyBorder="1" applyAlignment="1">
      <alignment vertical="center"/>
    </xf>
    <xf numFmtId="3" fontId="7" fillId="0" borderId="0" xfId="0" applyNumberFormat="1" applyFont="1" applyBorder="1" applyAlignment="1">
      <alignment vertical="top"/>
    </xf>
    <xf numFmtId="0" fontId="7" fillId="0" borderId="18" xfId="0" applyFont="1" applyBorder="1" applyAlignment="1">
      <alignment vertical="top"/>
    </xf>
    <xf numFmtId="4" fontId="6" fillId="0" borderId="0" xfId="0" applyNumberFormat="1" applyFont="1" applyBorder="1" applyAlignment="1" applyProtection="1">
      <alignment horizontal="right"/>
      <protection locked="0"/>
    </xf>
    <xf numFmtId="0" fontId="6" fillId="0" borderId="0" xfId="0" applyFont="1" applyBorder="1" applyAlignment="1">
      <alignment/>
    </xf>
    <xf numFmtId="3" fontId="6" fillId="0" borderId="20" xfId="0" applyNumberFormat="1" applyFont="1" applyBorder="1" applyAlignment="1">
      <alignment/>
    </xf>
    <xf numFmtId="3" fontId="6" fillId="0" borderId="0" xfId="0" applyNumberFormat="1" applyFont="1" applyBorder="1" applyAlignment="1">
      <alignment/>
    </xf>
    <xf numFmtId="4" fontId="6" fillId="0" borderId="0" xfId="0" applyNumberFormat="1" applyFont="1" applyFill="1" applyBorder="1" applyAlignment="1">
      <alignment horizontal="right" vertical="center" indent="1"/>
    </xf>
    <xf numFmtId="0" fontId="6" fillId="0" borderId="0" xfId="0" applyFont="1" applyFill="1" applyBorder="1" applyAlignment="1" applyProtection="1">
      <alignment wrapText="1"/>
      <protection/>
    </xf>
    <xf numFmtId="0" fontId="6" fillId="0" borderId="0" xfId="0" applyFont="1" applyFill="1" applyBorder="1" applyAlignment="1" applyProtection="1">
      <alignment horizontal="right" wrapText="1"/>
      <protection/>
    </xf>
    <xf numFmtId="189" fontId="6" fillId="0" borderId="0" xfId="0" applyNumberFormat="1" applyFont="1" applyBorder="1" applyAlignment="1" applyProtection="1">
      <alignment vertical="center" wrapText="1"/>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vertical="center" wrapText="1"/>
      <protection/>
    </xf>
    <xf numFmtId="0" fontId="6" fillId="0" borderId="0" xfId="0" applyFont="1" applyFill="1" applyBorder="1" applyAlignment="1" applyProtection="1">
      <alignment horizontal="center" vertical="center" wrapText="1"/>
      <protection/>
    </xf>
    <xf numFmtId="4" fontId="8" fillId="35" borderId="0" xfId="0" applyNumberFormat="1" applyFont="1" applyFill="1" applyBorder="1" applyAlignment="1" applyProtection="1">
      <alignment horizontal="center"/>
      <protection/>
    </xf>
    <xf numFmtId="190" fontId="10" fillId="0" borderId="50" xfId="0" applyNumberFormat="1" applyFont="1" applyBorder="1" applyAlignment="1" applyProtection="1">
      <alignment vertical="center" wrapText="1"/>
      <protection/>
    </xf>
    <xf numFmtId="0" fontId="6" fillId="0" borderId="29" xfId="0" applyFont="1" applyBorder="1" applyAlignment="1" applyProtection="1">
      <alignment wrapText="1"/>
      <protection/>
    </xf>
    <xf numFmtId="0" fontId="82" fillId="0" borderId="0" xfId="0" applyFont="1" applyAlignment="1">
      <alignment/>
    </xf>
    <xf numFmtId="0" fontId="82" fillId="0" borderId="0" xfId="0" applyFont="1" applyAlignment="1">
      <alignment horizontal="center"/>
    </xf>
    <xf numFmtId="0" fontId="0" fillId="0" borderId="29" xfId="0" applyBorder="1" applyAlignment="1">
      <alignment/>
    </xf>
    <xf numFmtId="0" fontId="83" fillId="0" borderId="29" xfId="0" applyFont="1" applyBorder="1" applyAlignment="1">
      <alignment/>
    </xf>
    <xf numFmtId="0" fontId="82" fillId="0" borderId="29" xfId="0" applyFont="1" applyBorder="1" applyAlignment="1">
      <alignment/>
    </xf>
    <xf numFmtId="0" fontId="82" fillId="0" borderId="0" xfId="0" applyFont="1" applyBorder="1" applyAlignment="1">
      <alignment/>
    </xf>
    <xf numFmtId="0" fontId="0" fillId="0" borderId="0" xfId="0" applyBorder="1" applyAlignment="1">
      <alignment/>
    </xf>
    <xf numFmtId="0" fontId="0" fillId="0" borderId="0" xfId="0" applyAlignment="1">
      <alignment horizontal="left" vertical="top" wrapText="1"/>
    </xf>
    <xf numFmtId="0" fontId="7" fillId="0" borderId="50" xfId="0" applyFont="1" applyBorder="1" applyAlignment="1">
      <alignment horizontal="center"/>
    </xf>
    <xf numFmtId="190" fontId="7" fillId="0" borderId="50" xfId="0" applyNumberFormat="1" applyFont="1" applyBorder="1" applyAlignment="1">
      <alignment horizontal="center"/>
    </xf>
    <xf numFmtId="180" fontId="6" fillId="35" borderId="29" xfId="0" applyNumberFormat="1" applyFont="1" applyFill="1" applyBorder="1" applyAlignment="1" applyProtection="1">
      <alignment horizontal="center"/>
      <protection/>
    </xf>
    <xf numFmtId="0" fontId="82" fillId="0" borderId="0" xfId="0" applyFont="1" applyBorder="1" applyAlignment="1">
      <alignment horizontal="left"/>
    </xf>
    <xf numFmtId="3" fontId="7" fillId="35" borderId="29" xfId="0" applyNumberFormat="1" applyFont="1" applyFill="1" applyBorder="1" applyAlignment="1">
      <alignment horizontal="right"/>
    </xf>
    <xf numFmtId="3" fontId="7" fillId="0" borderId="26" xfId="0" applyNumberFormat="1" applyFont="1" applyBorder="1" applyAlignment="1">
      <alignment vertical="top"/>
    </xf>
    <xf numFmtId="3" fontId="7" fillId="0" borderId="23" xfId="0" applyNumberFormat="1" applyFont="1" applyBorder="1" applyAlignment="1">
      <alignment vertical="top"/>
    </xf>
    <xf numFmtId="3" fontId="7" fillId="0" borderId="24" xfId="0" applyNumberFormat="1" applyFont="1" applyBorder="1" applyAlignment="1">
      <alignment vertical="top"/>
    </xf>
    <xf numFmtId="0" fontId="6" fillId="0" borderId="35" xfId="0" applyFont="1" applyBorder="1" applyAlignment="1">
      <alignment/>
    </xf>
    <xf numFmtId="189" fontId="7" fillId="0" borderId="0" xfId="0" applyNumberFormat="1" applyFont="1" applyBorder="1" applyAlignment="1" applyProtection="1">
      <alignment vertical="center" wrapText="1"/>
      <protection/>
    </xf>
    <xf numFmtId="190" fontId="4" fillId="35" borderId="0" xfId="0" applyNumberFormat="1" applyFont="1" applyFill="1" applyBorder="1" applyAlignment="1" applyProtection="1">
      <alignment vertical="center" wrapText="1"/>
      <protection/>
    </xf>
    <xf numFmtId="0" fontId="0" fillId="0" borderId="0" xfId="0" applyAlignment="1">
      <alignment horizontal="right"/>
    </xf>
    <xf numFmtId="0" fontId="0" fillId="0" borderId="29" xfId="0" applyFill="1" applyBorder="1" applyAlignment="1" applyProtection="1">
      <alignment/>
      <protection/>
    </xf>
    <xf numFmtId="0" fontId="0" fillId="0" borderId="29" xfId="0" applyBorder="1" applyAlignment="1" applyProtection="1">
      <alignment/>
      <protection/>
    </xf>
    <xf numFmtId="181" fontId="0" fillId="0" borderId="29" xfId="42" applyNumberFormat="1" applyBorder="1" applyAlignment="1" applyProtection="1">
      <alignment/>
      <protection/>
    </xf>
    <xf numFmtId="0" fontId="0" fillId="0" borderId="0" xfId="0" applyAlignment="1" applyProtection="1">
      <alignment horizontal="right"/>
      <protection/>
    </xf>
    <xf numFmtId="0" fontId="6" fillId="0" borderId="29" xfId="0" applyFont="1" applyBorder="1" applyAlignment="1" applyProtection="1">
      <alignment/>
      <protection locked="0"/>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right" vertical="center"/>
      <protection/>
    </xf>
    <xf numFmtId="0" fontId="0" fillId="0" borderId="0" xfId="0" applyAlignment="1">
      <alignment horizontal="center" vertical="center"/>
    </xf>
    <xf numFmtId="3" fontId="8" fillId="35" borderId="0" xfId="0" applyNumberFormat="1" applyFont="1" applyFill="1" applyBorder="1" applyAlignment="1" applyProtection="1">
      <alignment horizontal="center"/>
      <protection/>
    </xf>
    <xf numFmtId="3" fontId="0" fillId="35" borderId="0" xfId="0" applyNumberFormat="1" applyFont="1" applyFill="1" applyAlignment="1">
      <alignment/>
    </xf>
    <xf numFmtId="3" fontId="8" fillId="35" borderId="0" xfId="0" applyNumberFormat="1" applyFont="1" applyFill="1" applyBorder="1" applyAlignment="1" applyProtection="1">
      <alignment wrapText="1"/>
      <protection/>
    </xf>
    <xf numFmtId="4" fontId="6" fillId="35" borderId="29" xfId="0" applyNumberFormat="1" applyFont="1" applyFill="1" applyBorder="1" applyAlignment="1">
      <alignment horizontal="right"/>
    </xf>
    <xf numFmtId="0" fontId="0" fillId="0" borderId="0" xfId="0" applyAlignment="1">
      <alignment/>
    </xf>
    <xf numFmtId="190" fontId="7" fillId="35" borderId="46" xfId="0" applyNumberFormat="1" applyFont="1" applyFill="1" applyBorder="1" applyAlignment="1">
      <alignment horizontal="right"/>
    </xf>
    <xf numFmtId="0" fontId="0" fillId="0" borderId="0" xfId="0" applyAlignment="1">
      <alignment/>
    </xf>
    <xf numFmtId="0" fontId="82" fillId="0" borderId="0" xfId="0" applyFont="1" applyBorder="1" applyAlignment="1">
      <alignment horizontal="left"/>
    </xf>
    <xf numFmtId="0" fontId="24" fillId="3" borderId="50" xfId="0" applyFont="1" applyFill="1" applyBorder="1" applyAlignment="1" applyProtection="1">
      <alignment horizontal="center" vertical="center" wrapText="1"/>
      <protection locked="0"/>
    </xf>
    <xf numFmtId="0" fontId="8" fillId="42" borderId="56" xfId="0" applyFont="1" applyFill="1" applyBorder="1" applyAlignment="1" applyProtection="1">
      <alignment vertical="top" wrapText="1"/>
      <protection locked="0"/>
    </xf>
    <xf numFmtId="0" fontId="8" fillId="42" borderId="29" xfId="0" applyFont="1" applyFill="1" applyBorder="1" applyAlignment="1" applyProtection="1">
      <alignment vertical="top" wrapText="1"/>
      <protection locked="0"/>
    </xf>
    <xf numFmtId="0" fontId="8" fillId="42" borderId="52" xfId="0" applyFont="1" applyFill="1" applyBorder="1" applyAlignment="1" applyProtection="1">
      <alignment vertical="top" wrapText="1"/>
      <protection locked="0"/>
    </xf>
    <xf numFmtId="0" fontId="0" fillId="41" borderId="50" xfId="0" applyFill="1" applyBorder="1" applyAlignment="1" applyProtection="1">
      <alignment/>
      <protection/>
    </xf>
    <xf numFmtId="0" fontId="82" fillId="0" borderId="0" xfId="0" applyFont="1" applyAlignment="1" applyProtection="1">
      <alignment horizontal="center"/>
      <protection locked="0"/>
    </xf>
    <xf numFmtId="0" fontId="68" fillId="0" borderId="0" xfId="0" applyFont="1" applyAlignment="1" applyProtection="1">
      <alignment/>
      <protection locked="0"/>
    </xf>
    <xf numFmtId="0" fontId="0" fillId="0" borderId="29" xfId="0" applyBorder="1" applyAlignment="1" applyProtection="1">
      <alignment/>
      <protection locked="0"/>
    </xf>
    <xf numFmtId="0" fontId="82" fillId="0" borderId="0" xfId="0" applyFont="1" applyAlignment="1" applyProtection="1">
      <alignment/>
      <protection locked="0"/>
    </xf>
    <xf numFmtId="0" fontId="82" fillId="0" borderId="0" xfId="0" applyFont="1" applyBorder="1" applyAlignment="1" applyProtection="1">
      <alignment/>
      <protection locked="0"/>
    </xf>
    <xf numFmtId="0" fontId="0" fillId="0" borderId="0" xfId="0" applyAlignment="1">
      <alignment/>
    </xf>
    <xf numFmtId="0" fontId="84" fillId="0" borderId="0" xfId="0" applyFont="1" applyAlignment="1">
      <alignment/>
    </xf>
    <xf numFmtId="0" fontId="0" fillId="0" borderId="0" xfId="0" applyAlignment="1">
      <alignment/>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wrapText="1"/>
    </xf>
    <xf numFmtId="0" fontId="7" fillId="40" borderId="62" xfId="0" applyFont="1" applyFill="1" applyBorder="1" applyAlignment="1">
      <alignment horizontal="center" vertical="center" wrapText="1"/>
    </xf>
    <xf numFmtId="0" fontId="7" fillId="40" borderId="61" xfId="0" applyFont="1" applyFill="1" applyBorder="1" applyAlignment="1">
      <alignment horizontal="center" vertical="center" wrapText="1"/>
    </xf>
    <xf numFmtId="0" fontId="7" fillId="40" borderId="65" xfId="0" applyFont="1" applyFill="1" applyBorder="1" applyAlignment="1">
      <alignment horizontal="center" vertical="center" wrapText="1"/>
    </xf>
    <xf numFmtId="0" fontId="7" fillId="40" borderId="26" xfId="0" applyFont="1" applyFill="1" applyBorder="1" applyAlignment="1">
      <alignment horizontal="center" vertical="center" wrapText="1"/>
    </xf>
    <xf numFmtId="0" fontId="7" fillId="40" borderId="59" xfId="0" applyFont="1" applyFill="1" applyBorder="1" applyAlignment="1">
      <alignment horizontal="center" vertical="center" wrapText="1"/>
    </xf>
    <xf numFmtId="0" fontId="7" fillId="40" borderId="43" xfId="0" applyFont="1" applyFill="1" applyBorder="1" applyAlignment="1">
      <alignment horizontal="center" vertical="center" wrapText="1"/>
    </xf>
    <xf numFmtId="0" fontId="7" fillId="40" borderId="0" xfId="0" applyFont="1" applyFill="1" applyBorder="1" applyAlignment="1">
      <alignment horizontal="center" vertical="center" wrapText="1"/>
    </xf>
    <xf numFmtId="0" fontId="7" fillId="40" borderId="66" xfId="0" applyFont="1" applyFill="1" applyBorder="1" applyAlignment="1">
      <alignment horizontal="center" vertical="center" wrapText="1"/>
    </xf>
    <xf numFmtId="0" fontId="3" fillId="0" borderId="0" xfId="0" applyFont="1" applyAlignment="1">
      <alignment horizontal="left" vertical="center" wrapText="1"/>
    </xf>
    <xf numFmtId="0" fontId="70" fillId="38" borderId="50" xfId="0" applyFont="1" applyFill="1" applyBorder="1" applyAlignment="1">
      <alignment horizontal="left" vertical="center"/>
    </xf>
    <xf numFmtId="0" fontId="7" fillId="0" borderId="50" xfId="0" applyFont="1" applyFill="1" applyBorder="1" applyAlignment="1" applyProtection="1">
      <alignment horizontal="left" vertical="center" indent="1"/>
      <protection locked="0"/>
    </xf>
    <xf numFmtId="0" fontId="6" fillId="0" borderId="50" xfId="0" applyFont="1" applyFill="1" applyBorder="1" applyAlignment="1" applyProtection="1">
      <alignment horizontal="left" vertical="center" indent="1"/>
      <protection locked="0"/>
    </xf>
    <xf numFmtId="0" fontId="6" fillId="0" borderId="44" xfId="0" applyFont="1" applyFill="1" applyBorder="1" applyAlignment="1" applyProtection="1">
      <alignment horizontal="left" vertical="center" indent="1"/>
      <protection locked="0"/>
    </xf>
    <xf numFmtId="0" fontId="6" fillId="0" borderId="63" xfId="0" applyFont="1" applyFill="1" applyBorder="1" applyAlignment="1" applyProtection="1">
      <alignment horizontal="left" vertical="center" indent="1"/>
      <protection locked="0"/>
    </xf>
    <xf numFmtId="0" fontId="6" fillId="0" borderId="57" xfId="0" applyFont="1" applyFill="1" applyBorder="1" applyAlignment="1" applyProtection="1">
      <alignment horizontal="left" vertical="center" indent="1"/>
      <protection locked="0"/>
    </xf>
    <xf numFmtId="0" fontId="70" fillId="38" borderId="44" xfId="0" applyFont="1" applyFill="1" applyBorder="1" applyAlignment="1">
      <alignment horizontal="left" vertical="center"/>
    </xf>
    <xf numFmtId="0" fontId="70" fillId="38" borderId="63" xfId="0" applyFont="1" applyFill="1" applyBorder="1" applyAlignment="1">
      <alignment horizontal="left" vertical="center"/>
    </xf>
    <xf numFmtId="0" fontId="4" fillId="0" borderId="0" xfId="0" applyFont="1" applyBorder="1" applyAlignment="1">
      <alignment horizontal="left"/>
    </xf>
    <xf numFmtId="0" fontId="6" fillId="0" borderId="50" xfId="0" applyFont="1" applyBorder="1" applyAlignment="1" applyProtection="1">
      <alignment horizontal="left" vertical="center" wrapText="1" indent="1"/>
      <protection locked="0"/>
    </xf>
    <xf numFmtId="0" fontId="6" fillId="0" borderId="44" xfId="0" applyFont="1" applyBorder="1" applyAlignment="1" applyProtection="1">
      <alignment horizontal="left" vertical="center" wrapText="1" indent="1"/>
      <protection locked="0"/>
    </xf>
    <xf numFmtId="0" fontId="6" fillId="0" borderId="63" xfId="0" applyFont="1" applyBorder="1" applyAlignment="1" applyProtection="1">
      <alignment horizontal="left" vertical="center" wrapText="1" indent="1"/>
      <protection locked="0"/>
    </xf>
    <xf numFmtId="0" fontId="6" fillId="0" borderId="57" xfId="0" applyFont="1" applyBorder="1" applyAlignment="1" applyProtection="1">
      <alignment horizontal="left" vertical="center" wrapText="1" indent="1"/>
      <protection locked="0"/>
    </xf>
    <xf numFmtId="0" fontId="73" fillId="39" borderId="55" xfId="0" applyFont="1" applyFill="1" applyBorder="1" applyAlignment="1">
      <alignment horizontal="center" vertical="center"/>
    </xf>
    <xf numFmtId="0" fontId="73" fillId="39" borderId="67" xfId="0" applyFont="1" applyFill="1" applyBorder="1" applyAlignment="1">
      <alignment horizontal="center" vertical="center"/>
    </xf>
    <xf numFmtId="0" fontId="7" fillId="40" borderId="68" xfId="0" applyFont="1" applyFill="1" applyBorder="1" applyAlignment="1">
      <alignment horizontal="center" vertical="center" wrapText="1"/>
    </xf>
    <xf numFmtId="0" fontId="7" fillId="40" borderId="69" xfId="0" applyFont="1" applyFill="1" applyBorder="1" applyAlignment="1">
      <alignment horizontal="center" vertical="center" wrapText="1"/>
    </xf>
    <xf numFmtId="180" fontId="6" fillId="0" borderId="44" xfId="0" applyNumberFormat="1" applyFont="1" applyFill="1" applyBorder="1" applyAlignment="1" applyProtection="1">
      <alignment horizontal="left" vertical="center" indent="1"/>
      <protection locked="0"/>
    </xf>
    <xf numFmtId="180" fontId="6" fillId="0" borderId="63" xfId="0" applyNumberFormat="1" applyFont="1" applyFill="1" applyBorder="1" applyAlignment="1" applyProtection="1">
      <alignment horizontal="left" vertical="center" indent="1"/>
      <protection locked="0"/>
    </xf>
    <xf numFmtId="180" fontId="6" fillId="0" borderId="57" xfId="0" applyNumberFormat="1" applyFont="1" applyFill="1" applyBorder="1" applyAlignment="1" applyProtection="1">
      <alignment horizontal="left" vertical="center" indent="1"/>
      <protection locked="0"/>
    </xf>
    <xf numFmtId="0" fontId="4" fillId="0" borderId="26" xfId="0" applyFont="1" applyBorder="1" applyAlignment="1">
      <alignment horizontal="left"/>
    </xf>
    <xf numFmtId="0" fontId="6" fillId="0" borderId="44" xfId="0" applyNumberFormat="1" applyFont="1" applyFill="1" applyBorder="1" applyAlignment="1" applyProtection="1">
      <alignment horizontal="left" vertical="center" indent="1"/>
      <protection locked="0"/>
    </xf>
    <xf numFmtId="0" fontId="6" fillId="0" borderId="63" xfId="0" applyNumberFormat="1" applyFont="1" applyFill="1" applyBorder="1" applyAlignment="1" applyProtection="1">
      <alignment horizontal="left" vertical="center" indent="1"/>
      <protection locked="0"/>
    </xf>
    <xf numFmtId="0" fontId="6" fillId="0" borderId="57" xfId="0" applyNumberFormat="1" applyFont="1" applyFill="1" applyBorder="1" applyAlignment="1" applyProtection="1">
      <alignment horizontal="left" vertical="center" indent="1"/>
      <protection locked="0"/>
    </xf>
    <xf numFmtId="0" fontId="70" fillId="38" borderId="44" xfId="0" applyFont="1" applyFill="1" applyBorder="1" applyAlignment="1">
      <alignment vertical="center"/>
    </xf>
    <xf numFmtId="0" fontId="70" fillId="38" borderId="63" xfId="0" applyFont="1" applyFill="1" applyBorder="1" applyAlignment="1">
      <alignment vertical="center"/>
    </xf>
    <xf numFmtId="0" fontId="70" fillId="38" borderId="57" xfId="0" applyFont="1" applyFill="1" applyBorder="1" applyAlignment="1">
      <alignment vertical="center"/>
    </xf>
    <xf numFmtId="0" fontId="6" fillId="0" borderId="56" xfId="0" applyFont="1" applyBorder="1" applyAlignment="1" applyProtection="1">
      <alignment horizontal="left" vertical="center" wrapText="1" indent="1"/>
      <protection locked="0"/>
    </xf>
    <xf numFmtId="0" fontId="6" fillId="0" borderId="29" xfId="0" applyFont="1" applyBorder="1" applyAlignment="1" applyProtection="1">
      <alignment horizontal="left" vertical="center" wrapText="1" indent="1"/>
      <protection locked="0"/>
    </xf>
    <xf numFmtId="0" fontId="6" fillId="0" borderId="52" xfId="0" applyFont="1" applyBorder="1" applyAlignment="1" applyProtection="1">
      <alignment horizontal="left" vertical="center" wrapText="1" indent="1"/>
      <protection locked="0"/>
    </xf>
    <xf numFmtId="0" fontId="85" fillId="39" borderId="70" xfId="0" applyFont="1" applyFill="1" applyBorder="1" applyAlignment="1">
      <alignment vertical="center"/>
    </xf>
    <xf numFmtId="0" fontId="85" fillId="39" borderId="55" xfId="0" applyFont="1" applyFill="1" applyBorder="1" applyAlignment="1">
      <alignment vertical="center"/>
    </xf>
    <xf numFmtId="0" fontId="70" fillId="38" borderId="57" xfId="0" applyFont="1" applyFill="1" applyBorder="1" applyAlignment="1">
      <alignment horizontal="left" vertical="center"/>
    </xf>
    <xf numFmtId="0" fontId="7" fillId="9" borderId="62" xfId="0" applyFont="1" applyFill="1" applyBorder="1" applyAlignment="1" applyProtection="1">
      <alignment horizontal="center" vertical="center" wrapText="1"/>
      <protection/>
    </xf>
    <xf numFmtId="0" fontId="0" fillId="9" borderId="71" xfId="0" applyFill="1" applyBorder="1" applyAlignment="1" applyProtection="1">
      <alignment horizontal="center" vertical="center"/>
      <protection/>
    </xf>
    <xf numFmtId="0" fontId="5" fillId="9" borderId="71" xfId="0" applyFont="1" applyFill="1" applyBorder="1" applyAlignment="1" applyProtection="1">
      <alignment horizontal="center" vertical="center"/>
      <protection/>
    </xf>
    <xf numFmtId="0" fontId="7" fillId="9" borderId="65" xfId="0" applyFont="1" applyFill="1" applyBorder="1" applyAlignment="1" applyProtection="1">
      <alignment horizontal="center" vertical="center" wrapText="1"/>
      <protection/>
    </xf>
    <xf numFmtId="0" fontId="0" fillId="9" borderId="26" xfId="0" applyFill="1" applyBorder="1" applyAlignment="1" applyProtection="1">
      <alignment horizontal="center" vertical="center" wrapText="1"/>
      <protection/>
    </xf>
    <xf numFmtId="0" fontId="0" fillId="9" borderId="56" xfId="0" applyFill="1" applyBorder="1" applyAlignment="1" applyProtection="1">
      <alignment horizontal="center" vertical="center" wrapText="1"/>
      <protection/>
    </xf>
    <xf numFmtId="0" fontId="0" fillId="9" borderId="29" xfId="0" applyFill="1" applyBorder="1" applyAlignment="1" applyProtection="1">
      <alignment horizontal="center" vertical="center" wrapText="1"/>
      <protection/>
    </xf>
    <xf numFmtId="0" fontId="7" fillId="9" borderId="72" xfId="0" applyFont="1" applyFill="1" applyBorder="1" applyAlignment="1" applyProtection="1">
      <alignment horizontal="center" vertical="center" wrapText="1"/>
      <protection/>
    </xf>
    <xf numFmtId="0" fontId="7" fillId="9" borderId="56" xfId="0" applyFont="1" applyFill="1" applyBorder="1" applyAlignment="1" applyProtection="1">
      <alignment horizontal="center" vertical="center" wrapText="1"/>
      <protection/>
    </xf>
    <xf numFmtId="0" fontId="7" fillId="9" borderId="73" xfId="0" applyFont="1" applyFill="1" applyBorder="1" applyAlignment="1" applyProtection="1">
      <alignment horizontal="center" vertical="center" wrapText="1"/>
      <protection/>
    </xf>
    <xf numFmtId="0" fontId="6" fillId="0" borderId="44" xfId="0" applyFont="1" applyFill="1" applyBorder="1" applyAlignment="1" applyProtection="1">
      <alignment horizontal="left" vertical="center" wrapText="1" indent="1"/>
      <protection locked="0"/>
    </xf>
    <xf numFmtId="0" fontId="6" fillId="0" borderId="63" xfId="0" applyFont="1" applyFill="1" applyBorder="1" applyAlignment="1" applyProtection="1">
      <alignment horizontal="left" vertical="center" wrapText="1" indent="1"/>
      <protection locked="0"/>
    </xf>
    <xf numFmtId="0" fontId="6" fillId="0" borderId="74" xfId="0" applyFont="1" applyFill="1" applyBorder="1" applyAlignment="1" applyProtection="1">
      <alignment horizontal="left" vertical="center" wrapText="1" indent="1"/>
      <protection locked="0"/>
    </xf>
    <xf numFmtId="0" fontId="6" fillId="35" borderId="44" xfId="0" applyFont="1" applyFill="1" applyBorder="1" applyAlignment="1">
      <alignment horizontal="left" vertical="center" indent="1"/>
    </xf>
    <xf numFmtId="0" fontId="6" fillId="35" borderId="63" xfId="0" applyFont="1" applyFill="1" applyBorder="1" applyAlignment="1">
      <alignment horizontal="left" vertical="center" indent="1"/>
    </xf>
    <xf numFmtId="0" fontId="6" fillId="35" borderId="57" xfId="0" applyFont="1" applyFill="1" applyBorder="1" applyAlignment="1">
      <alignment horizontal="left" vertical="center" indent="1"/>
    </xf>
    <xf numFmtId="0" fontId="7" fillId="9" borderId="26" xfId="0" applyFont="1" applyFill="1" applyBorder="1" applyAlignment="1" applyProtection="1">
      <alignment horizontal="center" vertical="center" wrapText="1"/>
      <protection/>
    </xf>
    <xf numFmtId="0" fontId="7" fillId="9" borderId="29" xfId="0" applyFont="1" applyFill="1" applyBorder="1" applyAlignment="1" applyProtection="1">
      <alignment horizontal="center" vertical="center" wrapText="1"/>
      <protection/>
    </xf>
    <xf numFmtId="0" fontId="0" fillId="9" borderId="71" xfId="0" applyFill="1" applyBorder="1" applyAlignment="1" applyProtection="1">
      <alignment horizontal="center" vertical="center" wrapText="1"/>
      <protection/>
    </xf>
    <xf numFmtId="0" fontId="7" fillId="9" borderId="44" xfId="0" applyFont="1" applyFill="1" applyBorder="1" applyAlignment="1" applyProtection="1">
      <alignment horizontal="center" vertical="center" wrapText="1"/>
      <protection/>
    </xf>
    <xf numFmtId="0" fontId="0" fillId="9" borderId="57" xfId="0" applyFill="1" applyBorder="1" applyAlignment="1" applyProtection="1">
      <alignment horizontal="center" vertical="center" wrapText="1"/>
      <protection/>
    </xf>
    <xf numFmtId="0" fontId="8" fillId="0" borderId="51" xfId="0" applyFont="1" applyFill="1" applyBorder="1" applyAlignment="1" applyProtection="1">
      <alignment horizontal="left" vertical="center" wrapText="1"/>
      <protection/>
    </xf>
    <xf numFmtId="0" fontId="23" fillId="0" borderId="70" xfId="0" applyFont="1" applyFill="1" applyBorder="1" applyAlignment="1" applyProtection="1">
      <alignment horizontal="left" vertical="center"/>
      <protection/>
    </xf>
    <xf numFmtId="0" fontId="23" fillId="0" borderId="55" xfId="0" applyFont="1" applyFill="1" applyBorder="1" applyAlignment="1" applyProtection="1">
      <alignment horizontal="left" vertical="center"/>
      <protection/>
    </xf>
    <xf numFmtId="0" fontId="17" fillId="0" borderId="75" xfId="0" applyFont="1" applyFill="1" applyBorder="1" applyAlignment="1" applyProtection="1">
      <alignment vertical="top" wrapText="1"/>
      <protection locked="0"/>
    </xf>
    <xf numFmtId="0" fontId="5" fillId="0" borderId="76" xfId="0" applyFont="1" applyFill="1" applyBorder="1" applyAlignment="1" applyProtection="1">
      <alignment vertical="top"/>
      <protection locked="0"/>
    </xf>
    <xf numFmtId="0" fontId="5" fillId="0" borderId="39" xfId="0" applyFont="1" applyFill="1" applyBorder="1" applyAlignment="1" applyProtection="1">
      <alignment vertical="top"/>
      <protection locked="0"/>
    </xf>
    <xf numFmtId="0" fontId="16" fillId="0" borderId="70" xfId="0" applyFont="1" applyFill="1" applyBorder="1" applyAlignment="1" applyProtection="1">
      <alignment horizontal="left" vertical="center"/>
      <protection/>
    </xf>
    <xf numFmtId="0" fontId="16" fillId="0" borderId="55" xfId="0" applyFont="1" applyFill="1" applyBorder="1" applyAlignment="1" applyProtection="1">
      <alignment horizontal="left" vertical="center"/>
      <protection/>
    </xf>
    <xf numFmtId="0" fontId="6" fillId="35" borderId="44" xfId="0" applyFont="1" applyFill="1" applyBorder="1" applyAlignment="1" applyProtection="1">
      <alignment horizontal="center" vertical="center" wrapText="1"/>
      <protection locked="0"/>
    </xf>
    <xf numFmtId="0" fontId="6" fillId="35" borderId="63" xfId="0" applyFont="1" applyFill="1" applyBorder="1" applyAlignment="1" applyProtection="1">
      <alignment horizontal="center" vertical="center" wrapText="1"/>
      <protection locked="0"/>
    </xf>
    <xf numFmtId="0" fontId="6" fillId="35" borderId="74" xfId="0" applyFont="1" applyFill="1" applyBorder="1" applyAlignment="1" applyProtection="1">
      <alignment horizontal="center" vertical="center" wrapText="1"/>
      <protection locked="0"/>
    </xf>
    <xf numFmtId="0" fontId="18" fillId="21" borderId="44" xfId="0" applyFont="1" applyFill="1" applyBorder="1" applyAlignment="1" applyProtection="1">
      <alignment horizontal="left" vertical="center"/>
      <protection/>
    </xf>
    <xf numFmtId="0" fontId="18" fillId="21" borderId="63" xfId="0" applyFont="1" applyFill="1" applyBorder="1" applyAlignment="1" applyProtection="1">
      <alignment horizontal="left" vertical="center"/>
      <protection/>
    </xf>
    <xf numFmtId="0" fontId="18" fillId="21" borderId="57" xfId="0" applyFont="1" applyFill="1" applyBorder="1" applyAlignment="1" applyProtection="1">
      <alignment horizontal="left" vertical="center"/>
      <protection/>
    </xf>
    <xf numFmtId="0" fontId="8" fillId="0" borderId="50" xfId="0" applyFont="1" applyFill="1" applyBorder="1" applyAlignment="1" applyProtection="1">
      <alignment horizontal="left" vertical="center" wrapText="1"/>
      <protection locked="0"/>
    </xf>
    <xf numFmtId="0" fontId="8" fillId="0" borderId="43"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66" xfId="0" applyFont="1" applyFill="1" applyBorder="1" applyAlignment="1" applyProtection="1">
      <alignment horizontal="left" vertical="top" wrapText="1"/>
      <protection locked="0"/>
    </xf>
    <xf numFmtId="0" fontId="8" fillId="0" borderId="56" xfId="0" applyFont="1" applyFill="1" applyBorder="1" applyAlignment="1" applyProtection="1">
      <alignment horizontal="left" vertical="top" wrapText="1"/>
      <protection locked="0"/>
    </xf>
    <xf numFmtId="0" fontId="8" fillId="0" borderId="29" xfId="0" applyFont="1" applyFill="1" applyBorder="1" applyAlignment="1" applyProtection="1">
      <alignment horizontal="left" vertical="top" wrapText="1"/>
      <protection locked="0"/>
    </xf>
    <xf numFmtId="0" fontId="8" fillId="0" borderId="52" xfId="0" applyFont="1" applyFill="1" applyBorder="1" applyAlignment="1" applyProtection="1">
      <alignment horizontal="left" vertical="top" wrapText="1"/>
      <protection locked="0"/>
    </xf>
    <xf numFmtId="0" fontId="8" fillId="0" borderId="44" xfId="0" applyFont="1" applyFill="1" applyBorder="1" applyAlignment="1" applyProtection="1">
      <alignment horizontal="left" vertical="center" wrapText="1"/>
      <protection locked="0"/>
    </xf>
    <xf numFmtId="0" fontId="8" fillId="0" borderId="63" xfId="0" applyFont="1" applyFill="1" applyBorder="1" applyAlignment="1" applyProtection="1">
      <alignment horizontal="left" vertical="center" wrapText="1"/>
      <protection locked="0"/>
    </xf>
    <xf numFmtId="0" fontId="8" fillId="0" borderId="57" xfId="0" applyFont="1" applyFill="1" applyBorder="1" applyAlignment="1" applyProtection="1">
      <alignment horizontal="left" vertical="center" wrapText="1"/>
      <protection locked="0"/>
    </xf>
    <xf numFmtId="0" fontId="24" fillId="3" borderId="44" xfId="0" applyFont="1" applyFill="1" applyBorder="1" applyAlignment="1" applyProtection="1">
      <alignment horizontal="center" vertical="center" wrapText="1"/>
      <protection locked="0"/>
    </xf>
    <xf numFmtId="0" fontId="24" fillId="3" borderId="63" xfId="0" applyFont="1" applyFill="1" applyBorder="1" applyAlignment="1" applyProtection="1">
      <alignment horizontal="center" vertical="center" wrapText="1"/>
      <protection locked="0"/>
    </xf>
    <xf numFmtId="0" fontId="24" fillId="3" borderId="57" xfId="0" applyFont="1" applyFill="1" applyBorder="1" applyAlignment="1" applyProtection="1">
      <alignment horizontal="center" vertical="center" wrapText="1"/>
      <protection locked="0"/>
    </xf>
    <xf numFmtId="0" fontId="18" fillId="21" borderId="65" xfId="0" applyFont="1" applyFill="1" applyBorder="1" applyAlignment="1" applyProtection="1">
      <alignment horizontal="left" vertical="center"/>
      <protection/>
    </xf>
    <xf numFmtId="0" fontId="18" fillId="21" borderId="26" xfId="0" applyFont="1" applyFill="1" applyBorder="1" applyAlignment="1" applyProtection="1">
      <alignment horizontal="left" vertical="center"/>
      <protection/>
    </xf>
    <xf numFmtId="0" fontId="18" fillId="21" borderId="59" xfId="0" applyFont="1" applyFill="1" applyBorder="1" applyAlignment="1" applyProtection="1">
      <alignment horizontal="left" vertical="center"/>
      <protection/>
    </xf>
    <xf numFmtId="0" fontId="8" fillId="0" borderId="65" xfId="0" applyFont="1" applyFill="1" applyBorder="1" applyAlignment="1" applyProtection="1">
      <alignment horizontal="left" vertical="top" wrapText="1"/>
      <protection locked="0"/>
    </xf>
    <xf numFmtId="0" fontId="8" fillId="0" borderId="26" xfId="0" applyFont="1" applyFill="1" applyBorder="1" applyAlignment="1" applyProtection="1">
      <alignment horizontal="left" vertical="top" wrapText="1"/>
      <protection locked="0"/>
    </xf>
    <xf numFmtId="0" fontId="8" fillId="0" borderId="59" xfId="0" applyFont="1" applyFill="1" applyBorder="1" applyAlignment="1" applyProtection="1">
      <alignment horizontal="left" vertical="top" wrapText="1"/>
      <protection locked="0"/>
    </xf>
    <xf numFmtId="0" fontId="70" fillId="21" borderId="44" xfId="0" applyFont="1" applyFill="1" applyBorder="1" applyAlignment="1">
      <alignment horizontal="left" vertical="center"/>
    </xf>
    <xf numFmtId="0" fontId="70" fillId="21" borderId="63" xfId="0" applyFont="1" applyFill="1" applyBorder="1" applyAlignment="1">
      <alignment horizontal="left" vertical="center"/>
    </xf>
    <xf numFmtId="0" fontId="70" fillId="21" borderId="57" xfId="0" applyFont="1" applyFill="1" applyBorder="1" applyAlignment="1">
      <alignment horizontal="left" vertical="center"/>
    </xf>
    <xf numFmtId="0" fontId="7" fillId="35" borderId="44" xfId="0" applyFont="1" applyFill="1" applyBorder="1" applyAlignment="1">
      <alignment horizontal="left" vertical="center"/>
    </xf>
    <xf numFmtId="0" fontId="7" fillId="35" borderId="63" xfId="0" applyFont="1" applyFill="1" applyBorder="1" applyAlignment="1">
      <alignment horizontal="left" vertical="center"/>
    </xf>
    <xf numFmtId="0" fontId="7" fillId="35" borderId="57" xfId="0" applyFont="1" applyFill="1" applyBorder="1" applyAlignment="1">
      <alignment horizontal="left" vertical="center"/>
    </xf>
    <xf numFmtId="0" fontId="3" fillId="0" borderId="18" xfId="0" applyFont="1" applyBorder="1" applyAlignment="1">
      <alignment horizontal="left" wrapText="1"/>
    </xf>
    <xf numFmtId="0" fontId="3" fillId="0" borderId="17" xfId="0" applyFont="1" applyBorder="1" applyAlignment="1">
      <alignment horizontal="left" wrapText="1"/>
    </xf>
    <xf numFmtId="0" fontId="10" fillId="0" borderId="0" xfId="0" applyFont="1" applyFill="1" applyBorder="1" applyAlignment="1" applyProtection="1">
      <alignment horizontal="left" vertical="center"/>
      <protection/>
    </xf>
    <xf numFmtId="0" fontId="7" fillId="9" borderId="77" xfId="0" applyFont="1" applyFill="1" applyBorder="1" applyAlignment="1" applyProtection="1">
      <alignment horizontal="center" vertical="center" wrapText="1"/>
      <protection/>
    </xf>
    <xf numFmtId="0" fontId="7" fillId="9" borderId="53" xfId="0" applyFont="1" applyFill="1" applyBorder="1" applyAlignment="1" applyProtection="1">
      <alignment horizontal="center" vertical="center" wrapText="1"/>
      <protection/>
    </xf>
    <xf numFmtId="0" fontId="7" fillId="9" borderId="78" xfId="0" applyFont="1" applyFill="1" applyBorder="1" applyAlignment="1" applyProtection="1">
      <alignment horizontal="center" vertical="center"/>
      <protection/>
    </xf>
    <xf numFmtId="0" fontId="7" fillId="9" borderId="79" xfId="0" applyFont="1" applyFill="1" applyBorder="1" applyAlignment="1" applyProtection="1">
      <alignment horizontal="center" vertical="center"/>
      <protection/>
    </xf>
    <xf numFmtId="0" fontId="7" fillId="0" borderId="3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80" xfId="0" applyFont="1" applyFill="1" applyBorder="1" applyAlignment="1" applyProtection="1">
      <alignment horizontal="left" vertical="center" wrapText="1"/>
      <protection/>
    </xf>
    <xf numFmtId="0" fontId="6" fillId="0" borderId="57" xfId="0" applyFont="1" applyFill="1" applyBorder="1" applyAlignment="1" applyProtection="1">
      <alignment horizontal="left" vertical="center" wrapText="1"/>
      <protection/>
    </xf>
    <xf numFmtId="0" fontId="6" fillId="0" borderId="44"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0" borderId="81" xfId="0" applyFont="1" applyFill="1" applyBorder="1" applyAlignment="1" applyProtection="1">
      <alignment horizontal="left" vertical="center"/>
      <protection/>
    </xf>
    <xf numFmtId="0" fontId="6" fillId="0" borderId="50" xfId="0" applyFont="1" applyFill="1" applyBorder="1" applyAlignment="1" applyProtection="1">
      <alignment horizontal="left" vertical="center"/>
      <protection/>
    </xf>
    <xf numFmtId="0" fontId="7" fillId="0" borderId="81" xfId="0" applyFont="1" applyFill="1" applyBorder="1" applyAlignment="1" applyProtection="1">
      <alignment horizontal="left" vertical="center"/>
      <protection/>
    </xf>
    <xf numFmtId="0" fontId="7" fillId="0" borderId="50" xfId="0" applyFont="1" applyFill="1" applyBorder="1" applyAlignment="1" applyProtection="1">
      <alignment horizontal="left" vertical="center"/>
      <protection/>
    </xf>
    <xf numFmtId="0" fontId="6" fillId="37" borderId="44" xfId="0" applyFont="1" applyFill="1" applyBorder="1" applyAlignment="1" applyProtection="1">
      <alignment horizontal="left" vertical="center"/>
      <protection/>
    </xf>
    <xf numFmtId="0" fontId="6" fillId="37" borderId="57" xfId="0" applyFont="1" applyFill="1" applyBorder="1" applyAlignment="1" applyProtection="1">
      <alignment horizontal="left" vertical="center"/>
      <protection/>
    </xf>
    <xf numFmtId="0" fontId="6" fillId="0" borderId="82" xfId="0" applyFont="1" applyFill="1" applyBorder="1" applyAlignment="1" applyProtection="1">
      <alignment horizontal="left" vertical="center" wrapText="1"/>
      <protection/>
    </xf>
    <xf numFmtId="0" fontId="6" fillId="0" borderId="83" xfId="0" applyFont="1" applyFill="1" applyBorder="1" applyAlignment="1" applyProtection="1">
      <alignment horizontal="left" vertical="center" wrapText="1"/>
      <protection/>
    </xf>
    <xf numFmtId="0" fontId="6" fillId="0" borderId="84" xfId="0" applyFont="1" applyFill="1" applyBorder="1" applyAlignment="1" applyProtection="1">
      <alignment horizontal="left" vertical="center" wrapText="1"/>
      <protection locked="0"/>
    </xf>
    <xf numFmtId="0" fontId="6" fillId="0" borderId="83" xfId="0" applyFont="1" applyFill="1" applyBorder="1" applyAlignment="1" applyProtection="1">
      <alignment horizontal="left" vertical="center" wrapText="1"/>
      <protection locked="0"/>
    </xf>
    <xf numFmtId="0" fontId="7" fillId="9" borderId="70" xfId="0" applyFont="1" applyFill="1" applyBorder="1" applyAlignment="1" applyProtection="1">
      <alignment horizontal="center" vertical="center" wrapText="1"/>
      <protection/>
    </xf>
    <xf numFmtId="0" fontId="7" fillId="9" borderId="79" xfId="0" applyFont="1" applyFill="1" applyBorder="1" applyAlignment="1" applyProtection="1">
      <alignment horizontal="center" vertical="center" wrapText="1"/>
      <protection/>
    </xf>
    <xf numFmtId="0" fontId="7" fillId="9" borderId="78" xfId="0" applyFont="1" applyFill="1" applyBorder="1" applyAlignment="1" applyProtection="1">
      <alignment horizontal="center" vertical="center" wrapText="1"/>
      <protection/>
    </xf>
    <xf numFmtId="0" fontId="7" fillId="0" borderId="80" xfId="0" applyFont="1" applyFill="1" applyBorder="1" applyAlignment="1" applyProtection="1">
      <alignment horizontal="left" vertical="center" wrapText="1"/>
      <protection/>
    </xf>
    <xf numFmtId="0" fontId="7" fillId="0" borderId="57" xfId="0" applyFont="1" applyFill="1" applyBorder="1" applyAlignment="1" applyProtection="1">
      <alignment horizontal="left" vertical="center" wrapText="1"/>
      <protection/>
    </xf>
    <xf numFmtId="183" fontId="7" fillId="37" borderId="44" xfId="0" applyNumberFormat="1" applyFont="1" applyFill="1" applyBorder="1" applyAlignment="1" applyProtection="1">
      <alignment horizontal="right" vertical="center" wrapText="1"/>
      <protection/>
    </xf>
    <xf numFmtId="183" fontId="7" fillId="37" borderId="57" xfId="0" applyNumberFormat="1" applyFont="1" applyFill="1" applyBorder="1" applyAlignment="1" applyProtection="1">
      <alignment horizontal="right" vertical="center" wrapText="1"/>
      <protection/>
    </xf>
    <xf numFmtId="0" fontId="86" fillId="21" borderId="75" xfId="0" applyFont="1" applyFill="1" applyBorder="1" applyAlignment="1">
      <alignment horizontal="left"/>
    </xf>
    <xf numFmtId="0" fontId="86" fillId="21" borderId="76" xfId="0" applyFont="1" applyFill="1" applyBorder="1" applyAlignment="1">
      <alignment horizontal="left"/>
    </xf>
    <xf numFmtId="0" fontId="8" fillId="0" borderId="85" xfId="0" applyFont="1" applyBorder="1" applyAlignment="1">
      <alignment horizontal="left" vertical="center"/>
    </xf>
    <xf numFmtId="0" fontId="8" fillId="0" borderId="86" xfId="0" applyFont="1" applyBorder="1" applyAlignment="1">
      <alignment horizontal="left" vertical="center"/>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0" borderId="6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5" fillId="33" borderId="0" xfId="0" applyFont="1" applyFill="1" applyAlignment="1">
      <alignment/>
    </xf>
    <xf numFmtId="0" fontId="6" fillId="0" borderId="43" xfId="0" applyFont="1" applyBorder="1" applyAlignment="1">
      <alignment horizontal="left" vertical="center" wrapText="1"/>
    </xf>
    <xf numFmtId="0" fontId="6" fillId="0" borderId="0" xfId="0" applyFont="1" applyBorder="1" applyAlignment="1">
      <alignment horizontal="left" vertical="center" wrapText="1"/>
    </xf>
    <xf numFmtId="0" fontId="6"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0" xfId="0" applyFont="1" applyBorder="1" applyAlignment="1">
      <alignment horizontal="left" vertical="center" wrapText="1"/>
    </xf>
    <xf numFmtId="0" fontId="7" fillId="0" borderId="42" xfId="0" applyFont="1" applyBorder="1" applyAlignment="1">
      <alignment horizontal="left" vertical="center" wrapText="1"/>
    </xf>
    <xf numFmtId="0" fontId="6" fillId="0" borderId="65" xfId="0" applyFont="1" applyBorder="1" applyAlignment="1">
      <alignment horizontal="left" vertical="center" wrapText="1"/>
    </xf>
    <xf numFmtId="0" fontId="6" fillId="0" borderId="26" xfId="0" applyFont="1" applyBorder="1" applyAlignment="1">
      <alignment horizontal="left" vertical="center" wrapText="1"/>
    </xf>
    <xf numFmtId="0" fontId="6" fillId="0" borderId="72" xfId="0" applyFont="1" applyBorder="1" applyAlignment="1">
      <alignment horizontal="left" vertical="center" wrapText="1"/>
    </xf>
    <xf numFmtId="0" fontId="70" fillId="21" borderId="43" xfId="0" applyFont="1" applyFill="1" applyBorder="1" applyAlignment="1">
      <alignment horizontal="left" vertical="center"/>
    </xf>
    <xf numFmtId="0" fontId="70" fillId="21" borderId="0" xfId="0" applyFont="1" applyFill="1" applyBorder="1" applyAlignment="1">
      <alignment horizontal="left" vertical="center"/>
    </xf>
    <xf numFmtId="0" fontId="6" fillId="35" borderId="44" xfId="0" applyFont="1" applyFill="1" applyBorder="1" applyAlignment="1">
      <alignment horizontal="left" vertical="center"/>
    </xf>
    <xf numFmtId="0" fontId="6" fillId="35" borderId="63" xfId="0" applyFont="1" applyFill="1" applyBorder="1" applyAlignment="1">
      <alignment horizontal="left" vertical="center"/>
    </xf>
    <xf numFmtId="0" fontId="6" fillId="35" borderId="57" xfId="0" applyFont="1" applyFill="1" applyBorder="1" applyAlignment="1">
      <alignment horizontal="left" vertical="center"/>
    </xf>
    <xf numFmtId="0" fontId="7" fillId="0" borderId="56" xfId="0" applyFont="1" applyBorder="1" applyAlignment="1">
      <alignment horizontal="left" vertical="center" wrapText="1"/>
    </xf>
    <xf numFmtId="0" fontId="7" fillId="0" borderId="29" xfId="0" applyFont="1" applyBorder="1" applyAlignment="1">
      <alignment horizontal="left" vertical="center" wrapText="1"/>
    </xf>
    <xf numFmtId="0" fontId="7" fillId="0" borderId="73" xfId="0" applyFont="1" applyBorder="1" applyAlignment="1">
      <alignment horizontal="left" vertical="center" wrapText="1"/>
    </xf>
    <xf numFmtId="0" fontId="6" fillId="0" borderId="65" xfId="0" applyFont="1" applyBorder="1" applyAlignment="1" applyProtection="1">
      <alignment vertical="top" wrapText="1"/>
      <protection locked="0"/>
    </xf>
    <xf numFmtId="0" fontId="6" fillId="0" borderId="26" xfId="0" applyFont="1" applyBorder="1" applyAlignment="1" applyProtection="1">
      <alignment vertical="top" wrapText="1"/>
      <protection locked="0"/>
    </xf>
    <xf numFmtId="0" fontId="6" fillId="0" borderId="59" xfId="0" applyFont="1" applyBorder="1" applyAlignment="1" applyProtection="1">
      <alignment vertical="top" wrapText="1"/>
      <protection locked="0"/>
    </xf>
    <xf numFmtId="0" fontId="6" fillId="0" borderId="43"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66" xfId="0" applyFont="1" applyBorder="1" applyAlignment="1" applyProtection="1">
      <alignment vertical="top" wrapText="1"/>
      <protection locked="0"/>
    </xf>
    <xf numFmtId="0" fontId="6" fillId="0" borderId="56" xfId="0" applyFont="1" applyBorder="1" applyAlignment="1" applyProtection="1">
      <alignment vertical="top" wrapText="1"/>
      <protection locked="0"/>
    </xf>
    <xf numFmtId="0" fontId="6" fillId="0" borderId="29" xfId="0" applyFont="1" applyBorder="1" applyAlignment="1" applyProtection="1">
      <alignment vertical="top" wrapText="1"/>
      <protection locked="0"/>
    </xf>
    <xf numFmtId="0" fontId="6" fillId="0" borderId="52" xfId="0" applyFont="1" applyBorder="1" applyAlignment="1" applyProtection="1">
      <alignment vertical="top" wrapText="1"/>
      <protection locked="0"/>
    </xf>
    <xf numFmtId="3" fontId="7" fillId="0" borderId="0" xfId="0" applyNumberFormat="1" applyFont="1" applyBorder="1" applyAlignment="1">
      <alignment horizontal="center" vertical="center" wrapText="1"/>
    </xf>
    <xf numFmtId="3" fontId="7" fillId="0" borderId="29" xfId="0" applyNumberFormat="1" applyFont="1" applyBorder="1" applyAlignment="1">
      <alignment horizontal="center" vertical="center" wrapText="1"/>
    </xf>
    <xf numFmtId="0" fontId="6" fillId="0" borderId="44" xfId="0" applyFont="1" applyBorder="1" applyAlignment="1" applyProtection="1">
      <alignment horizontal="left"/>
      <protection locked="0"/>
    </xf>
    <xf numFmtId="0" fontId="6" fillId="0" borderId="63" xfId="0" applyFont="1" applyBorder="1" applyAlignment="1" applyProtection="1">
      <alignment horizontal="left"/>
      <protection locked="0"/>
    </xf>
    <xf numFmtId="0" fontId="6" fillId="0" borderId="57" xfId="0" applyFont="1" applyBorder="1" applyAlignment="1" applyProtection="1">
      <alignment horizontal="left"/>
      <protection locked="0"/>
    </xf>
    <xf numFmtId="0" fontId="86" fillId="21" borderId="44" xfId="0" applyFont="1" applyFill="1" applyBorder="1" applyAlignment="1">
      <alignment horizontal="left" vertical="center"/>
    </xf>
    <xf numFmtId="0" fontId="86" fillId="21" borderId="63" xfId="0" applyFont="1" applyFill="1" applyBorder="1" applyAlignment="1">
      <alignment horizontal="left" vertical="center"/>
    </xf>
    <xf numFmtId="0" fontId="86" fillId="21" borderId="57" xfId="0" applyFont="1" applyFill="1" applyBorder="1" applyAlignment="1">
      <alignment horizontal="left" vertical="center"/>
    </xf>
    <xf numFmtId="0" fontId="6" fillId="0" borderId="18" xfId="0" applyFont="1" applyBorder="1" applyAlignment="1">
      <alignment horizontal="left"/>
    </xf>
    <xf numFmtId="0" fontId="6" fillId="0" borderId="17" xfId="0" applyFont="1" applyBorder="1" applyAlignment="1">
      <alignment horizontal="left"/>
    </xf>
    <xf numFmtId="0" fontId="3" fillId="0" borderId="18" xfId="0" applyFont="1" applyFill="1" applyBorder="1" applyAlignment="1">
      <alignment horizontal="left" wrapText="1"/>
    </xf>
    <xf numFmtId="0" fontId="3" fillId="0" borderId="17" xfId="0" applyFont="1" applyFill="1" applyBorder="1" applyAlignment="1">
      <alignment horizontal="left" wrapText="1"/>
    </xf>
    <xf numFmtId="0" fontId="4" fillId="0" borderId="31" xfId="0" applyFont="1" applyBorder="1" applyAlignment="1">
      <alignment/>
    </xf>
    <xf numFmtId="0" fontId="70" fillId="21" borderId="65" xfId="0" applyFont="1" applyFill="1" applyBorder="1" applyAlignment="1">
      <alignment horizontal="left" vertical="center"/>
    </xf>
    <xf numFmtId="0" fontId="70" fillId="21" borderId="26" xfId="0" applyFont="1" applyFill="1" applyBorder="1" applyAlignment="1">
      <alignment horizontal="left" vertical="center"/>
    </xf>
    <xf numFmtId="0" fontId="7" fillId="35" borderId="44" xfId="0" applyFont="1" applyFill="1" applyBorder="1" applyAlignment="1">
      <alignment horizontal="left" vertical="center" indent="1"/>
    </xf>
    <xf numFmtId="0" fontId="7" fillId="35" borderId="63" xfId="0" applyFont="1" applyFill="1" applyBorder="1" applyAlignment="1">
      <alignment horizontal="left" vertical="center" indent="1"/>
    </xf>
    <xf numFmtId="0" fontId="7" fillId="35" borderId="57" xfId="0" applyFont="1" applyFill="1" applyBorder="1" applyAlignment="1">
      <alignment horizontal="left" vertical="center" indent="1"/>
    </xf>
    <xf numFmtId="2" fontId="21" fillId="0" borderId="43" xfId="0" applyNumberFormat="1" applyFont="1" applyFill="1" applyBorder="1" applyAlignment="1" applyProtection="1">
      <alignment horizontal="left" vertical="center" wrapText="1"/>
      <protection/>
    </xf>
    <xf numFmtId="2" fontId="21" fillId="0" borderId="0" xfId="0" applyNumberFormat="1" applyFont="1" applyFill="1" applyBorder="1" applyAlignment="1" applyProtection="1">
      <alignment horizontal="left" vertical="center" wrapText="1"/>
      <protection/>
    </xf>
    <xf numFmtId="2" fontId="21" fillId="0" borderId="66" xfId="0" applyNumberFormat="1" applyFont="1" applyFill="1" applyBorder="1" applyAlignment="1" applyProtection="1">
      <alignment horizontal="left" vertical="center" wrapText="1"/>
      <protection/>
    </xf>
    <xf numFmtId="0" fontId="82" fillId="0" borderId="29" xfId="0" applyFont="1" applyBorder="1" applyAlignment="1">
      <alignment horizontal="left"/>
    </xf>
    <xf numFmtId="0" fontId="87" fillId="0" borderId="29" xfId="0" applyFont="1" applyBorder="1" applyAlignment="1">
      <alignment horizontal="left"/>
    </xf>
    <xf numFmtId="0" fontId="82" fillId="0" borderId="0" xfId="0" applyFont="1" applyBorder="1" applyAlignment="1">
      <alignment horizontal="left"/>
    </xf>
    <xf numFmtId="0" fontId="0" fillId="0" borderId="0" xfId="0" applyBorder="1" applyAlignment="1">
      <alignment horizontal="center" vertical="top" wrapText="1"/>
    </xf>
    <xf numFmtId="0" fontId="0" fillId="0" borderId="29" xfId="0" applyBorder="1" applyAlignment="1">
      <alignment horizontal="center" vertical="top" wrapText="1"/>
    </xf>
    <xf numFmtId="0" fontId="4" fillId="0" borderId="29" xfId="0" applyFont="1" applyBorder="1" applyAlignment="1">
      <alignment horizontal="left"/>
    </xf>
    <xf numFmtId="0" fontId="6" fillId="0" borderId="29" xfId="0" applyFont="1" applyBorder="1" applyAlignment="1" applyProtection="1">
      <alignment horizontal="left"/>
      <protection locked="0"/>
    </xf>
    <xf numFmtId="0" fontId="18" fillId="21" borderId="87" xfId="0" applyFont="1" applyFill="1" applyBorder="1" applyAlignment="1" applyProtection="1">
      <alignment horizontal="left"/>
      <protection/>
    </xf>
    <xf numFmtId="0" fontId="18" fillId="21" borderId="0" xfId="0" applyFont="1" applyFill="1" applyBorder="1" applyAlignment="1" applyProtection="1">
      <alignment horizontal="left"/>
      <protection/>
    </xf>
    <xf numFmtId="0" fontId="88" fillId="0" borderId="0" xfId="0" applyFont="1" applyAlignment="1">
      <alignment horizontal="center"/>
    </xf>
    <xf numFmtId="0" fontId="6" fillId="0" borderId="0" xfId="0" applyFont="1" applyAlignment="1" applyProtection="1">
      <alignment horizontal="left" wrapText="1"/>
      <protection/>
    </xf>
    <xf numFmtId="0" fontId="6" fillId="0" borderId="0" xfId="0" applyFont="1" applyFill="1" applyBorder="1" applyAlignment="1" applyProtection="1">
      <alignment horizontal="left" wrapText="1"/>
      <protection/>
    </xf>
    <xf numFmtId="0" fontId="6" fillId="0" borderId="0" xfId="0" applyFont="1" applyAlignment="1" applyProtection="1">
      <alignment horizontal="left" vertical="center" wrapText="1"/>
      <protection/>
    </xf>
    <xf numFmtId="0" fontId="7" fillId="0" borderId="29" xfId="0" applyFont="1" applyBorder="1" applyAlignment="1" applyProtection="1">
      <alignment horizontal="left" vertical="center" wrapText="1"/>
      <protection/>
    </xf>
    <xf numFmtId="0" fontId="7" fillId="0" borderId="52" xfId="0" applyFont="1" applyBorder="1" applyAlignment="1" applyProtection="1">
      <alignment horizontal="left" vertical="center" wrapText="1"/>
      <protection/>
    </xf>
    <xf numFmtId="0" fontId="6" fillId="0" borderId="43" xfId="0" applyFont="1" applyFill="1" applyBorder="1" applyAlignment="1" applyProtection="1">
      <alignment horizontal="right" vertical="center" wrapText="1"/>
      <protection/>
    </xf>
    <xf numFmtId="0" fontId="6" fillId="0" borderId="0" xfId="0" applyFont="1" applyFill="1" applyBorder="1" applyAlignment="1" applyProtection="1">
      <alignment horizontal="right" vertical="center" wrapText="1"/>
      <protection/>
    </xf>
    <xf numFmtId="0" fontId="6" fillId="0" borderId="26" xfId="0" applyFont="1" applyBorder="1" applyAlignment="1" applyProtection="1">
      <alignment horizontal="left" vertical="center" wrapText="1"/>
      <protection/>
    </xf>
    <xf numFmtId="0" fontId="6" fillId="0" borderId="29" xfId="0" applyFont="1" applyBorder="1" applyAlignment="1" applyProtection="1">
      <alignment horizontal="center" wrapText="1"/>
      <protection/>
    </xf>
    <xf numFmtId="180" fontId="6" fillId="0" borderId="88" xfId="0" applyNumberFormat="1" applyFont="1" applyBorder="1" applyAlignment="1">
      <alignment horizontal="center" vertical="top"/>
    </xf>
    <xf numFmtId="180" fontId="6" fillId="0" borderId="13" xfId="0" applyNumberFormat="1" applyFont="1" applyBorder="1" applyAlignment="1">
      <alignment horizontal="center" vertical="top"/>
    </xf>
    <xf numFmtId="180" fontId="6" fillId="0" borderId="64" xfId="0" applyNumberFormat="1" applyFont="1" applyBorder="1" applyAlignment="1">
      <alignment horizontal="center" vertical="top"/>
    </xf>
    <xf numFmtId="0" fontId="86" fillId="21" borderId="43" xfId="0" applyFont="1" applyFill="1" applyBorder="1" applyAlignment="1">
      <alignment horizontal="left"/>
    </xf>
    <xf numFmtId="0" fontId="86" fillId="21" borderId="0" xfId="0" applyFont="1" applyFill="1" applyBorder="1" applyAlignment="1">
      <alignment horizontal="left"/>
    </xf>
    <xf numFmtId="49" fontId="8" fillId="0" borderId="50" xfId="0" applyNumberFormat="1" applyFont="1" applyBorder="1" applyAlignment="1" applyProtection="1">
      <alignment horizontal="left" vertical="top" wrapText="1"/>
      <protection/>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64" xfId="0" applyFont="1" applyBorder="1" applyAlignment="1">
      <alignment horizontal="center" vertical="center"/>
    </xf>
    <xf numFmtId="0" fontId="8" fillId="0" borderId="15" xfId="0" applyFont="1" applyBorder="1" applyAlignment="1">
      <alignment horizontal="left" vertical="center"/>
    </xf>
    <xf numFmtId="0" fontId="8" fillId="0" borderId="18" xfId="0" applyFont="1" applyBorder="1" applyAlignment="1">
      <alignment horizontal="left" vertical="center"/>
    </xf>
    <xf numFmtId="0" fontId="8" fillId="0" borderId="0" xfId="0" applyFont="1" applyBorder="1" applyAlignment="1">
      <alignment horizontal="left" vertical="center"/>
    </xf>
    <xf numFmtId="0" fontId="6" fillId="0" borderId="88" xfId="0" applyFont="1" applyBorder="1" applyAlignment="1">
      <alignment horizontal="center" vertical="top"/>
    </xf>
    <xf numFmtId="0" fontId="6" fillId="0" borderId="13" xfId="0" applyFont="1" applyBorder="1" applyAlignment="1">
      <alignment horizontal="center" vertical="top"/>
    </xf>
    <xf numFmtId="0" fontId="6" fillId="0" borderId="64" xfId="0" applyFont="1" applyBorder="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2" xfId="57"/>
    <cellStyle name="Note" xfId="58"/>
    <cellStyle name="Output" xfId="59"/>
    <cellStyle name="Percent" xfId="60"/>
    <cellStyle name="Title" xfId="61"/>
    <cellStyle name="Total" xfId="62"/>
    <cellStyle name="Warning Text" xfId="63"/>
  </cellStyles>
  <dxfs count="7">
    <dxf>
      <font>
        <color indexed="22"/>
      </font>
    </dxf>
    <dxf>
      <font>
        <color indexed="22"/>
      </font>
    </dxf>
    <dxf>
      <font>
        <b val="0"/>
        <i val="0"/>
        <color indexed="10"/>
      </font>
    </dxf>
    <dxf>
      <font>
        <b/>
        <i val="0"/>
        <color indexed="10"/>
      </font>
    </dxf>
    <dxf>
      <font>
        <b/>
        <i val="0"/>
        <color rgb="FFDD0806"/>
      </font>
      <border/>
    </dxf>
    <dxf>
      <font>
        <b val="0"/>
        <i val="0"/>
        <color rgb="FFDD0806"/>
      </font>
      <border/>
    </dxf>
    <dxf>
      <font>
        <color rgb="FFC0C0C0"/>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3:L17"/>
  <sheetViews>
    <sheetView showGridLines="0" zoomScale="125" zoomScaleNormal="125" workbookViewId="0" topLeftCell="A1">
      <selection activeCell="A9" sqref="A9:L9"/>
    </sheetView>
  </sheetViews>
  <sheetFormatPr defaultColWidth="11.00390625" defaultRowHeight="15.75"/>
  <sheetData>
    <row r="3" s="335" customFormat="1" ht="19.5">
      <c r="A3" s="335" t="s">
        <v>122</v>
      </c>
    </row>
    <row r="5" s="411" customFormat="1" ht="15">
      <c r="A5" s="340" t="s">
        <v>212</v>
      </c>
    </row>
    <row r="6" s="411" customFormat="1" ht="15">
      <c r="A6" s="340"/>
    </row>
    <row r="7" spans="1:12" ht="60" customHeight="1">
      <c r="A7" s="415" t="s">
        <v>206</v>
      </c>
      <c r="B7" s="415"/>
      <c r="C7" s="415"/>
      <c r="D7" s="415"/>
      <c r="E7" s="415"/>
      <c r="F7" s="415"/>
      <c r="G7" s="415"/>
      <c r="H7" s="415"/>
      <c r="I7" s="415"/>
      <c r="J7" s="415"/>
      <c r="K7" s="415"/>
      <c r="L7" s="415"/>
    </row>
    <row r="9" spans="1:12" ht="30" customHeight="1">
      <c r="A9" s="414" t="s">
        <v>123</v>
      </c>
      <c r="B9" s="414"/>
      <c r="C9" s="414"/>
      <c r="D9" s="414"/>
      <c r="E9" s="414"/>
      <c r="F9" s="414"/>
      <c r="G9" s="414"/>
      <c r="H9" s="414"/>
      <c r="I9" s="414"/>
      <c r="J9" s="414"/>
      <c r="K9" s="414"/>
      <c r="L9" s="414"/>
    </row>
    <row r="11" spans="1:12" ht="15">
      <c r="A11" s="415" t="s">
        <v>168</v>
      </c>
      <c r="B11" s="415"/>
      <c r="C11" s="415"/>
      <c r="D11" s="415"/>
      <c r="E11" s="415"/>
      <c r="F11" s="415"/>
      <c r="G11" s="415"/>
      <c r="H11" s="415"/>
      <c r="I11" s="415"/>
      <c r="J11" s="415"/>
      <c r="K11" s="415"/>
      <c r="L11" s="415"/>
    </row>
    <row r="12" spans="1:12" ht="15">
      <c r="A12" s="370"/>
      <c r="B12" s="370"/>
      <c r="C12" s="370"/>
      <c r="D12" s="370"/>
      <c r="E12" s="370"/>
      <c r="F12" s="370"/>
      <c r="G12" s="370"/>
      <c r="H12" s="370"/>
      <c r="I12" s="370"/>
      <c r="J12" s="370"/>
      <c r="K12" s="370"/>
      <c r="L12" s="370"/>
    </row>
    <row r="13" spans="1:12" ht="15">
      <c r="A13" s="413" t="s">
        <v>211</v>
      </c>
      <c r="B13" s="413"/>
      <c r="C13" s="413"/>
      <c r="D13" s="413"/>
      <c r="E13" s="413"/>
      <c r="F13" s="413"/>
      <c r="G13" s="413"/>
      <c r="H13" s="413"/>
      <c r="I13" s="413"/>
      <c r="J13" s="413"/>
      <c r="K13" s="413"/>
      <c r="L13" s="413"/>
    </row>
    <row r="15" spans="1:12" ht="36.75" customHeight="1">
      <c r="A15" s="416" t="s">
        <v>207</v>
      </c>
      <c r="B15" s="416"/>
      <c r="C15" s="416"/>
      <c r="D15" s="416"/>
      <c r="E15" s="416"/>
      <c r="F15" s="416"/>
      <c r="G15" s="416"/>
      <c r="H15" s="416"/>
      <c r="I15" s="416"/>
      <c r="J15" s="416"/>
      <c r="K15" s="416"/>
      <c r="L15" s="416"/>
    </row>
    <row r="17" spans="1:12" ht="15">
      <c r="A17" s="413" t="s">
        <v>184</v>
      </c>
      <c r="B17" s="413"/>
      <c r="C17" s="413"/>
      <c r="D17" s="413"/>
      <c r="E17" s="413"/>
      <c r="F17" s="413"/>
      <c r="G17" s="413"/>
      <c r="H17" s="413"/>
      <c r="I17" s="413"/>
      <c r="J17" s="413"/>
      <c r="K17" s="413"/>
      <c r="L17" s="413"/>
    </row>
  </sheetData>
  <sheetProtection/>
  <mergeCells count="6">
    <mergeCell ref="A17:L17"/>
    <mergeCell ref="A9:L9"/>
    <mergeCell ref="A7:L7"/>
    <mergeCell ref="A11:L11"/>
    <mergeCell ref="A13:L13"/>
    <mergeCell ref="A15:L15"/>
  </mergeCells>
  <printOptions horizontalCentered="1"/>
  <pageMargins left="0.59" right="0.66" top="0.59" bottom="0.59" header="0.32" footer="0.2"/>
  <pageSetup fitToHeight="1" fitToWidth="1" orientation="landscape" paperSize="9" scale="96"/>
  <headerFooter alignWithMargins="0">
    <oddHeader>&amp;R&amp;"Calibri,Regular"&amp;K000000&amp;G</oddHeader>
    <oddFooter>&amp;C&amp;"Calibri,Regular"&amp;K000000The END Fund Periodic Reporting and Cash Request Forms
&amp;R&amp;"Calibri,Regular"&amp;K000000
</oddFooter>
  </headerFooter>
  <legacyDrawingHF r:id="rId1"/>
</worksheet>
</file>

<file path=xl/worksheets/sheet10.xml><?xml version="1.0" encoding="utf-8"?>
<worksheet xmlns="http://schemas.openxmlformats.org/spreadsheetml/2006/main" xmlns:r="http://schemas.openxmlformats.org/officeDocument/2006/relationships">
  <sheetPr>
    <tabColor theme="6" tint="-0.24997000396251678"/>
    <pageSetUpPr fitToPage="1"/>
  </sheetPr>
  <dimension ref="A1:O37"/>
  <sheetViews>
    <sheetView showGridLines="0" zoomScale="125" zoomScaleNormal="125" workbookViewId="0" topLeftCell="A1">
      <selection activeCell="K35" sqref="K35"/>
    </sheetView>
  </sheetViews>
  <sheetFormatPr defaultColWidth="11.00390625" defaultRowHeight="15.75"/>
  <cols>
    <col min="14" max="14" width="13.875" style="0" customWidth="1"/>
    <col min="15" max="15" width="8.50390625" style="0" customWidth="1"/>
  </cols>
  <sheetData>
    <row r="1" spans="1:15" ht="16.5">
      <c r="A1" s="507" t="s">
        <v>154</v>
      </c>
      <c r="B1" s="508"/>
      <c r="C1" s="508"/>
      <c r="D1" s="508"/>
      <c r="E1" s="508"/>
      <c r="F1" s="508"/>
      <c r="G1" s="508"/>
      <c r="H1" s="508"/>
      <c r="I1" s="508"/>
      <c r="J1" s="508"/>
      <c r="K1" s="508"/>
      <c r="L1" s="508"/>
      <c r="M1" s="508"/>
      <c r="N1" s="508"/>
      <c r="O1" s="509"/>
    </row>
    <row r="2" ht="15">
      <c r="A2" s="340"/>
    </row>
    <row r="3" ht="15">
      <c r="A3" s="340" t="s">
        <v>162</v>
      </c>
    </row>
    <row r="4" spans="1:2" ht="15">
      <c r="A4" s="617" t="s">
        <v>193</v>
      </c>
      <c r="B4" s="617" t="s">
        <v>192</v>
      </c>
    </row>
    <row r="5" spans="1:15" ht="15.75">
      <c r="A5" s="618"/>
      <c r="B5" s="618"/>
      <c r="C5" s="366" t="s">
        <v>158</v>
      </c>
      <c r="D5" s="367"/>
      <c r="E5" s="367"/>
      <c r="F5" s="367"/>
      <c r="G5" s="367"/>
      <c r="H5" s="367"/>
      <c r="I5" s="367"/>
      <c r="J5" s="367"/>
      <c r="K5" s="614" t="s">
        <v>163</v>
      </c>
      <c r="L5" s="614"/>
      <c r="M5" s="614"/>
      <c r="N5" s="614"/>
      <c r="O5" s="614"/>
    </row>
    <row r="6" spans="1:15" ht="15.75">
      <c r="A6" s="364" t="s">
        <v>213</v>
      </c>
      <c r="B6" s="406" t="s">
        <v>34</v>
      </c>
      <c r="C6" s="363" t="s">
        <v>159</v>
      </c>
      <c r="K6" s="616"/>
      <c r="L6" s="616"/>
      <c r="M6" s="616"/>
      <c r="N6" s="616"/>
      <c r="O6" s="616"/>
    </row>
    <row r="7" spans="1:15" ht="15.75">
      <c r="A7" s="364" t="s">
        <v>214</v>
      </c>
      <c r="B7" s="406" t="s">
        <v>34</v>
      </c>
      <c r="C7" s="363" t="s">
        <v>161</v>
      </c>
      <c r="K7" s="616"/>
      <c r="L7" s="616"/>
      <c r="M7" s="616"/>
      <c r="N7" s="616"/>
      <c r="O7" s="616"/>
    </row>
    <row r="8" spans="1:15" ht="15.75">
      <c r="A8" s="364" t="s">
        <v>214</v>
      </c>
      <c r="B8" s="406" t="s">
        <v>34</v>
      </c>
      <c r="C8" s="363" t="s">
        <v>160</v>
      </c>
      <c r="K8" s="616"/>
      <c r="L8" s="616"/>
      <c r="M8" s="616"/>
      <c r="N8" s="616"/>
      <c r="O8" s="616"/>
    </row>
    <row r="9" spans="1:15" s="397" customFormat="1" ht="15.75">
      <c r="A9" s="364" t="s">
        <v>213</v>
      </c>
      <c r="B9" s="406" t="s">
        <v>34</v>
      </c>
      <c r="C9" s="363" t="s">
        <v>191</v>
      </c>
      <c r="K9" s="374"/>
      <c r="L9" s="374"/>
      <c r="M9" s="374"/>
      <c r="N9" s="374"/>
      <c r="O9" s="374"/>
    </row>
    <row r="10" spans="1:15" s="397" customFormat="1" ht="15.75">
      <c r="A10" s="364" t="s">
        <v>213</v>
      </c>
      <c r="B10" s="406" t="s">
        <v>34</v>
      </c>
      <c r="C10" s="363" t="s">
        <v>200</v>
      </c>
      <c r="K10" s="374"/>
      <c r="L10" s="374"/>
      <c r="M10" s="374"/>
      <c r="N10" s="374"/>
      <c r="O10" s="374"/>
    </row>
    <row r="11" spans="1:2" ht="15">
      <c r="A11" s="340"/>
      <c r="B11" s="407"/>
    </row>
    <row r="12" spans="1:15" ht="15.75">
      <c r="A12" s="365"/>
      <c r="B12" s="408"/>
      <c r="C12" s="366" t="s">
        <v>124</v>
      </c>
      <c r="D12" s="367"/>
      <c r="E12" s="367"/>
      <c r="F12" s="367"/>
      <c r="G12" s="367"/>
      <c r="H12" s="367"/>
      <c r="I12" s="367"/>
      <c r="J12" s="367"/>
      <c r="K12" s="614" t="s">
        <v>163</v>
      </c>
      <c r="L12" s="614"/>
      <c r="M12" s="614"/>
      <c r="N12" s="614"/>
      <c r="O12" s="614"/>
    </row>
    <row r="13" spans="1:14" ht="15.75">
      <c r="A13" s="364" t="s">
        <v>214</v>
      </c>
      <c r="B13" s="406" t="s">
        <v>34</v>
      </c>
      <c r="C13" s="363" t="s">
        <v>155</v>
      </c>
      <c r="D13" s="363"/>
      <c r="E13" s="363"/>
      <c r="F13" s="363"/>
      <c r="G13" s="363"/>
      <c r="H13" s="363"/>
      <c r="I13" s="363"/>
      <c r="J13" s="363"/>
      <c r="K13" s="363"/>
      <c r="L13" s="363"/>
      <c r="M13" s="363"/>
      <c r="N13" s="363"/>
    </row>
    <row r="14" spans="1:14" ht="15.75">
      <c r="A14" s="364" t="s">
        <v>213</v>
      </c>
      <c r="B14" s="406" t="s">
        <v>34</v>
      </c>
      <c r="C14" s="363" t="s">
        <v>133</v>
      </c>
      <c r="D14" s="363"/>
      <c r="E14" s="363"/>
      <c r="F14" s="363"/>
      <c r="G14" s="363"/>
      <c r="H14" s="363"/>
      <c r="I14" s="363"/>
      <c r="J14" s="363"/>
      <c r="K14" s="363"/>
      <c r="L14" s="363"/>
      <c r="M14" s="363"/>
      <c r="N14" s="363"/>
    </row>
    <row r="15" spans="1:14" ht="15.75">
      <c r="A15" s="364" t="s">
        <v>213</v>
      </c>
      <c r="B15" s="406" t="s">
        <v>34</v>
      </c>
      <c r="C15" s="363" t="s">
        <v>125</v>
      </c>
      <c r="D15" s="363"/>
      <c r="E15" s="363"/>
      <c r="F15" s="363"/>
      <c r="G15" s="363"/>
      <c r="H15" s="363"/>
      <c r="I15" s="363"/>
      <c r="J15" s="363"/>
      <c r="K15" s="363" t="s">
        <v>215</v>
      </c>
      <c r="L15" s="363"/>
      <c r="M15" s="363"/>
      <c r="N15" s="363"/>
    </row>
    <row r="16" spans="1:14" ht="15.75">
      <c r="A16" s="364" t="s">
        <v>213</v>
      </c>
      <c r="B16" s="406" t="s">
        <v>34</v>
      </c>
      <c r="C16" s="363" t="s">
        <v>131</v>
      </c>
      <c r="D16" s="363"/>
      <c r="E16" s="363"/>
      <c r="F16" s="363"/>
      <c r="G16" s="363"/>
      <c r="H16" s="363"/>
      <c r="I16" s="363"/>
      <c r="J16" s="363"/>
      <c r="K16" s="363"/>
      <c r="L16" s="363"/>
      <c r="M16" s="363"/>
      <c r="N16" s="363"/>
    </row>
    <row r="17" spans="1:14" ht="15.75">
      <c r="A17" s="363"/>
      <c r="B17" s="409"/>
      <c r="C17" s="363"/>
      <c r="D17" s="363"/>
      <c r="E17" s="363"/>
      <c r="F17" s="363"/>
      <c r="G17" s="363"/>
      <c r="H17" s="363"/>
      <c r="I17" s="363"/>
      <c r="J17" s="363"/>
      <c r="K17" s="363"/>
      <c r="L17" s="363"/>
      <c r="M17" s="363"/>
      <c r="N17" s="363"/>
    </row>
    <row r="18" spans="1:15" ht="15.75">
      <c r="A18" s="365"/>
      <c r="B18" s="408"/>
      <c r="C18" s="366" t="s">
        <v>156</v>
      </c>
      <c r="D18" s="367"/>
      <c r="E18" s="367"/>
      <c r="F18" s="367"/>
      <c r="G18" s="367"/>
      <c r="H18" s="367"/>
      <c r="I18" s="367"/>
      <c r="J18" s="367"/>
      <c r="K18" s="614" t="s">
        <v>163</v>
      </c>
      <c r="L18" s="614"/>
      <c r="M18" s="614"/>
      <c r="N18" s="614"/>
      <c r="O18" s="614"/>
    </row>
    <row r="19" spans="1:15" s="399" customFormat="1" ht="15.75">
      <c r="A19" s="364" t="s">
        <v>213</v>
      </c>
      <c r="B19" s="406" t="s">
        <v>34</v>
      </c>
      <c r="C19" s="363" t="s">
        <v>204</v>
      </c>
      <c r="D19" s="363"/>
      <c r="E19" s="363"/>
      <c r="F19" s="363"/>
      <c r="G19" s="363"/>
      <c r="H19" s="368"/>
      <c r="I19" s="368"/>
      <c r="J19" s="368"/>
      <c r="K19" s="400"/>
      <c r="L19" s="400"/>
      <c r="M19" s="400"/>
      <c r="N19" s="400"/>
      <c r="O19" s="400"/>
    </row>
    <row r="20" spans="1:14" ht="15.75">
      <c r="A20" s="364" t="s">
        <v>213</v>
      </c>
      <c r="B20" s="406" t="s">
        <v>34</v>
      </c>
      <c r="C20" s="363" t="s">
        <v>126</v>
      </c>
      <c r="D20" s="363"/>
      <c r="E20" s="363"/>
      <c r="F20" s="363"/>
      <c r="G20" s="363"/>
      <c r="H20" s="363"/>
      <c r="I20" s="363"/>
      <c r="J20" s="363"/>
      <c r="K20" s="363"/>
      <c r="L20" s="363"/>
      <c r="M20" s="363"/>
      <c r="N20" s="363"/>
    </row>
    <row r="21" spans="1:14" ht="15.75">
      <c r="A21" s="364" t="s">
        <v>213</v>
      </c>
      <c r="B21" s="406" t="s">
        <v>34</v>
      </c>
      <c r="C21" s="363" t="s">
        <v>132</v>
      </c>
      <c r="D21" s="363"/>
      <c r="E21" s="363"/>
      <c r="F21" s="363"/>
      <c r="G21" s="363"/>
      <c r="H21" s="363"/>
      <c r="I21" s="363"/>
      <c r="J21" s="363"/>
      <c r="K21" s="363"/>
      <c r="L21" s="363"/>
      <c r="M21" s="363"/>
      <c r="N21" s="363"/>
    </row>
    <row r="22" spans="1:14" ht="15.75">
      <c r="A22" s="364" t="s">
        <v>213</v>
      </c>
      <c r="B22" s="406" t="s">
        <v>34</v>
      </c>
      <c r="C22" s="363" t="s">
        <v>127</v>
      </c>
      <c r="D22" s="363"/>
      <c r="E22" s="363"/>
      <c r="F22" s="363"/>
      <c r="G22" s="363"/>
      <c r="H22" s="363"/>
      <c r="I22" s="363"/>
      <c r="J22" s="363"/>
      <c r="K22" s="363"/>
      <c r="L22" s="363"/>
      <c r="M22" s="363"/>
      <c r="N22" s="363"/>
    </row>
    <row r="23" spans="1:14" ht="15.75">
      <c r="A23" s="364" t="s">
        <v>214</v>
      </c>
      <c r="B23" s="406" t="s">
        <v>34</v>
      </c>
      <c r="C23" s="363" t="s">
        <v>128</v>
      </c>
      <c r="D23" s="363"/>
      <c r="E23" s="363"/>
      <c r="F23" s="363"/>
      <c r="G23" s="363"/>
      <c r="H23" s="363"/>
      <c r="I23" s="363"/>
      <c r="J23" s="363"/>
      <c r="K23" s="363"/>
      <c r="L23" s="363"/>
      <c r="M23" s="363"/>
      <c r="N23" s="363"/>
    </row>
    <row r="24" spans="1:14" ht="15.75">
      <c r="A24" s="364" t="s">
        <v>213</v>
      </c>
      <c r="B24" s="406" t="s">
        <v>34</v>
      </c>
      <c r="C24" s="363" t="s">
        <v>129</v>
      </c>
      <c r="D24" s="363"/>
      <c r="E24" s="363"/>
      <c r="F24" s="363"/>
      <c r="G24" s="363"/>
      <c r="H24" s="363"/>
      <c r="I24" s="363"/>
      <c r="J24" s="363"/>
      <c r="K24" s="363" t="s">
        <v>216</v>
      </c>
      <c r="L24" s="363"/>
      <c r="M24" s="363"/>
      <c r="N24" s="363"/>
    </row>
    <row r="25" spans="1:14" ht="15.75">
      <c r="A25" s="364" t="s">
        <v>214</v>
      </c>
      <c r="B25" s="406" t="s">
        <v>34</v>
      </c>
      <c r="C25" s="363" t="s">
        <v>130</v>
      </c>
      <c r="D25" s="363"/>
      <c r="E25" s="363"/>
      <c r="F25" s="363"/>
      <c r="G25" s="363"/>
      <c r="H25" s="363"/>
      <c r="I25" s="363"/>
      <c r="J25" s="363"/>
      <c r="K25" s="363"/>
      <c r="L25" s="363"/>
      <c r="M25" s="363"/>
      <c r="N25" s="363"/>
    </row>
    <row r="26" spans="1:15" ht="15.75">
      <c r="A26" s="368"/>
      <c r="B26" s="410"/>
      <c r="C26" s="368"/>
      <c r="D26" s="368"/>
      <c r="E26" s="368"/>
      <c r="F26" s="368"/>
      <c r="G26" s="368"/>
      <c r="H26" s="368"/>
      <c r="I26" s="368"/>
      <c r="J26" s="368"/>
      <c r="K26" s="368"/>
      <c r="L26" s="368"/>
      <c r="M26" s="368"/>
      <c r="N26" s="368"/>
      <c r="O26" s="369"/>
    </row>
    <row r="27" spans="1:15" ht="15.75">
      <c r="A27" s="365"/>
      <c r="B27" s="408"/>
      <c r="C27" s="366" t="s">
        <v>157</v>
      </c>
      <c r="D27" s="367"/>
      <c r="E27" s="367"/>
      <c r="F27" s="367"/>
      <c r="G27" s="367"/>
      <c r="H27" s="367"/>
      <c r="I27" s="367"/>
      <c r="J27" s="367"/>
      <c r="K27" s="614"/>
      <c r="L27" s="614"/>
      <c r="M27" s="614"/>
      <c r="N27" s="614"/>
      <c r="O27" s="614"/>
    </row>
    <row r="28" spans="1:14" ht="15.75">
      <c r="A28" s="364" t="s">
        <v>213</v>
      </c>
      <c r="B28" s="406" t="s">
        <v>34</v>
      </c>
      <c r="C28" s="363" t="s">
        <v>153</v>
      </c>
      <c r="D28" s="363"/>
      <c r="E28" s="363"/>
      <c r="F28" s="363"/>
      <c r="G28" s="363"/>
      <c r="H28" s="363"/>
      <c r="I28" s="363"/>
      <c r="J28" s="363"/>
      <c r="K28" s="363"/>
      <c r="L28" s="363"/>
      <c r="M28" s="363"/>
      <c r="N28" s="363"/>
    </row>
    <row r="29" spans="1:14" ht="15.75">
      <c r="A29" s="363"/>
      <c r="B29" s="409"/>
      <c r="C29" s="363"/>
      <c r="D29" s="363"/>
      <c r="E29" s="363"/>
      <c r="F29" s="363"/>
      <c r="G29" s="363"/>
      <c r="H29" s="363"/>
      <c r="I29" s="363"/>
      <c r="J29" s="363"/>
      <c r="K29" s="363"/>
      <c r="L29" s="363"/>
      <c r="M29" s="363"/>
      <c r="N29" s="363"/>
    </row>
    <row r="30" spans="1:14" ht="15.75">
      <c r="A30" s="363"/>
      <c r="B30" s="409"/>
      <c r="C30" s="363"/>
      <c r="D30" s="363"/>
      <c r="E30" s="363"/>
      <c r="F30" s="363"/>
      <c r="G30" s="363"/>
      <c r="H30" s="363"/>
      <c r="I30" s="363"/>
      <c r="J30" s="363"/>
      <c r="K30" s="363"/>
      <c r="L30" s="363"/>
      <c r="M30" s="363"/>
      <c r="N30" s="363"/>
    </row>
    <row r="31" spans="1:15" ht="15.75">
      <c r="A31" s="365"/>
      <c r="B31" s="408"/>
      <c r="C31" s="366" t="s">
        <v>167</v>
      </c>
      <c r="D31" s="367"/>
      <c r="E31" s="367"/>
      <c r="F31" s="367"/>
      <c r="G31" s="367"/>
      <c r="H31" s="367"/>
      <c r="I31" s="367"/>
      <c r="J31" s="367"/>
      <c r="K31" s="615" t="s">
        <v>163</v>
      </c>
      <c r="L31" s="615"/>
      <c r="M31" s="615"/>
      <c r="N31" s="615"/>
      <c r="O31" s="615"/>
    </row>
    <row r="32" spans="1:14" ht="15.75">
      <c r="A32" s="364" t="s">
        <v>213</v>
      </c>
      <c r="B32" s="406" t="s">
        <v>34</v>
      </c>
      <c r="C32" s="363" t="s">
        <v>164</v>
      </c>
      <c r="D32" s="363"/>
      <c r="E32" s="363"/>
      <c r="F32" s="363"/>
      <c r="G32" s="363"/>
      <c r="H32" s="363"/>
      <c r="I32" s="363"/>
      <c r="J32" s="363"/>
      <c r="K32" s="363"/>
      <c r="L32" s="363"/>
      <c r="M32" s="363"/>
      <c r="N32" s="363"/>
    </row>
    <row r="33" spans="1:14" ht="15.75">
      <c r="A33" s="364" t="s">
        <v>213</v>
      </c>
      <c r="B33" s="406" t="s">
        <v>34</v>
      </c>
      <c r="C33" s="363" t="s">
        <v>165</v>
      </c>
      <c r="D33" s="363"/>
      <c r="E33" s="363"/>
      <c r="F33" s="363"/>
      <c r="G33" s="363"/>
      <c r="H33" s="363"/>
      <c r="I33" s="363"/>
      <c r="J33" s="363"/>
      <c r="K33" s="363" t="s">
        <v>217</v>
      </c>
      <c r="L33" s="363"/>
      <c r="M33" s="363"/>
      <c r="N33" s="363"/>
    </row>
    <row r="34" spans="1:14" ht="15.75">
      <c r="A34" s="364" t="s">
        <v>214</v>
      </c>
      <c r="B34" s="406" t="s">
        <v>34</v>
      </c>
      <c r="C34" s="363" t="s">
        <v>166</v>
      </c>
      <c r="D34" s="363"/>
      <c r="E34" s="363"/>
      <c r="F34" s="363"/>
      <c r="G34" s="363"/>
      <c r="H34" s="363"/>
      <c r="I34" s="363"/>
      <c r="J34" s="363"/>
      <c r="K34" s="363"/>
      <c r="L34" s="363"/>
      <c r="M34" s="363"/>
      <c r="N34" s="363"/>
    </row>
    <row r="35" spans="1:14" ht="15.75">
      <c r="A35" s="363"/>
      <c r="B35" s="363"/>
      <c r="C35" s="363"/>
      <c r="D35" s="363"/>
      <c r="E35" s="363"/>
      <c r="F35" s="363"/>
      <c r="G35" s="363"/>
      <c r="H35" s="363"/>
      <c r="I35" s="363"/>
      <c r="J35" s="363"/>
      <c r="K35" s="363"/>
      <c r="L35" s="363"/>
      <c r="M35" s="363"/>
      <c r="N35" s="363"/>
    </row>
    <row r="36" ht="15">
      <c r="A36" s="397"/>
    </row>
    <row r="37" ht="15">
      <c r="A37" s="397"/>
    </row>
  </sheetData>
  <sheetProtection/>
  <mergeCells count="11">
    <mergeCell ref="B4:B5"/>
    <mergeCell ref="K12:O12"/>
    <mergeCell ref="K18:O18"/>
    <mergeCell ref="K27:O27"/>
    <mergeCell ref="K31:O31"/>
    <mergeCell ref="A1:O1"/>
    <mergeCell ref="K5:O5"/>
    <mergeCell ref="K6:O6"/>
    <mergeCell ref="K7:O7"/>
    <mergeCell ref="K8:O8"/>
    <mergeCell ref="A4:A5"/>
  </mergeCells>
  <dataValidations count="1">
    <dataValidation type="list" allowBlank="1" showInputMessage="1" showErrorMessage="1" promptTitle="YES, NO" sqref="A13:B16 A19:B25 A28:B28 A32:B34 A6:B10">
      <formula1>"Select,YES,NO"</formula1>
    </dataValidation>
  </dataValidations>
  <printOptions horizontalCentered="1"/>
  <pageMargins left="0.59" right="0.66" top="0.9711111111111111" bottom="0.59" header="0.32" footer="0.2"/>
  <pageSetup fitToHeight="1" fitToWidth="1" orientation="landscape" paperSize="9" scale="76"/>
  <headerFooter alignWithMargins="0">
    <oddHeader>&amp;R&amp;"Calibri,Regular"&amp;K000000&amp;G</oddHeader>
    <oddFooter>&amp;C&amp;"Calibri,Regular"&amp;K000000The END Fund Periodic Reporting and Cash Request Forms
&amp;R&amp;"Calibri,Regular"&amp;K000000
</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M34"/>
  <sheetViews>
    <sheetView showGridLines="0" workbookViewId="0" topLeftCell="A1">
      <selection activeCell="E10" sqref="E10"/>
    </sheetView>
  </sheetViews>
  <sheetFormatPr defaultColWidth="11.00390625" defaultRowHeight="15.75"/>
  <cols>
    <col min="2" max="2" width="13.625" style="0" customWidth="1"/>
    <col min="3" max="3" width="14.625" style="0" customWidth="1"/>
    <col min="4" max="7" width="16.00390625" style="0" customWidth="1"/>
    <col min="8" max="13" width="14.625" style="0" customWidth="1"/>
  </cols>
  <sheetData>
    <row r="1" spans="1:7" ht="21">
      <c r="A1" s="425" t="s">
        <v>88</v>
      </c>
      <c r="B1" s="425"/>
      <c r="C1" s="425"/>
      <c r="D1" s="425"/>
      <c r="E1" s="425"/>
      <c r="F1" s="425"/>
      <c r="G1" s="235"/>
    </row>
    <row r="2" spans="1:7" ht="21">
      <c r="A2" s="235"/>
      <c r="B2" s="235"/>
      <c r="C2" s="235"/>
      <c r="D2" s="235"/>
      <c r="E2" s="235"/>
      <c r="F2" s="235"/>
      <c r="G2" s="235"/>
    </row>
    <row r="3" spans="1:7" ht="15">
      <c r="A3" s="619" t="s">
        <v>69</v>
      </c>
      <c r="B3" s="619"/>
      <c r="C3" s="619"/>
      <c r="D3" s="619"/>
      <c r="E3" s="619"/>
      <c r="F3" s="619"/>
      <c r="G3" s="619"/>
    </row>
    <row r="4" spans="1:7" ht="15" customHeight="1">
      <c r="A4" s="432" t="s">
        <v>50</v>
      </c>
      <c r="B4" s="433"/>
      <c r="C4" s="433"/>
      <c r="D4" s="608" t="str">
        <f>IF('1. Program Outcomes &amp; Impact'!D3="","",'1. Program Outcomes &amp; Impact'!D3)</f>
        <v>Angola</v>
      </c>
      <c r="E4" s="609"/>
      <c r="F4" s="609"/>
      <c r="G4" s="610"/>
    </row>
    <row r="5" spans="1:7" ht="15" customHeight="1">
      <c r="A5" s="432" t="s">
        <v>0</v>
      </c>
      <c r="B5" s="433"/>
      <c r="C5" s="433"/>
      <c r="D5" s="608" t="str">
        <f>IF('1. Program Outcomes &amp; Impact'!D4="","",'1. Program Outcomes &amp; Impact'!D4)</f>
        <v>Integrated</v>
      </c>
      <c r="E5" s="609"/>
      <c r="F5" s="609"/>
      <c r="G5" s="610"/>
    </row>
    <row r="6" spans="1:13" ht="15" customHeight="1">
      <c r="A6" s="250" t="s">
        <v>1</v>
      </c>
      <c r="B6" s="251"/>
      <c r="C6" s="251"/>
      <c r="D6" s="608" t="str">
        <f>IF('1. Program Outcomes &amp; Impact'!D5="","",'1. Program Outcomes &amp; Impact'!D5)</f>
        <v>Mentor </v>
      </c>
      <c r="E6" s="609"/>
      <c r="F6" s="609"/>
      <c r="G6" s="610"/>
      <c r="I6" s="623" t="s">
        <v>203</v>
      </c>
      <c r="J6" s="623"/>
      <c r="K6" s="623"/>
      <c r="L6" s="623"/>
      <c r="M6" s="623"/>
    </row>
    <row r="7" spans="1:13" ht="15" customHeight="1">
      <c r="A7" s="250" t="s">
        <v>2</v>
      </c>
      <c r="B7" s="251"/>
      <c r="C7" s="251"/>
      <c r="D7" s="608">
        <f>IF('1. Program Outcomes &amp; Impact'!D6="","",'1. Program Outcomes &amp; Impact'!D6)</f>
        <v>41365</v>
      </c>
      <c r="E7" s="609"/>
      <c r="F7" s="609"/>
      <c r="G7" s="610"/>
      <c r="I7" s="623"/>
      <c r="J7" s="623"/>
      <c r="K7" s="623"/>
      <c r="L7" s="623"/>
      <c r="M7" s="623"/>
    </row>
    <row r="8" spans="1:8" ht="15.75" customHeight="1">
      <c r="A8" s="250" t="s">
        <v>3</v>
      </c>
      <c r="B8" s="251"/>
      <c r="C8" s="251"/>
      <c r="D8" s="608" t="str">
        <f>IF('1. Program Outcomes &amp; Impact'!D7="","",'1. Program Outcomes &amp; Impact'!D7)</f>
        <v>USD</v>
      </c>
      <c r="E8" s="609"/>
      <c r="F8" s="609"/>
      <c r="G8" s="610"/>
      <c r="H8" t="s">
        <v>87</v>
      </c>
    </row>
    <row r="9" spans="1:7" ht="15">
      <c r="A9" s="446" t="s">
        <v>89</v>
      </c>
      <c r="B9" s="446"/>
      <c r="C9" s="446"/>
      <c r="D9" s="446"/>
      <c r="E9" s="446"/>
      <c r="F9" s="446"/>
      <c r="G9" s="446"/>
    </row>
    <row r="10" spans="1:7" ht="15" customHeight="1">
      <c r="A10" s="287" t="s">
        <v>8</v>
      </c>
      <c r="B10" s="288"/>
      <c r="C10" s="288"/>
      <c r="D10" s="286" t="s">
        <v>4</v>
      </c>
      <c r="E10" s="290" t="str">
        <f>IF('1. Program Outcomes &amp; Impact'!E9="","",'1. Program Outcomes &amp; Impact'!E9)</f>
        <v>Periodic</v>
      </c>
      <c r="F10" s="288"/>
      <c r="G10" s="291">
        <f>IF('1. Program Outcomes &amp; Impact'!G9="","",'1. Program Outcomes &amp; Impact'!G9)</f>
        <v>6</v>
      </c>
    </row>
    <row r="11" spans="1:7" ht="15">
      <c r="A11" s="450" t="s">
        <v>9</v>
      </c>
      <c r="B11" s="451"/>
      <c r="C11" s="452"/>
      <c r="D11" s="227" t="s">
        <v>5</v>
      </c>
      <c r="E11" s="290">
        <f>IF('1. Program Outcomes &amp; Impact'!E10="","",'1. Program Outcomes &amp; Impact'!E10)</f>
        <v>41821</v>
      </c>
      <c r="F11" s="226" t="s">
        <v>7</v>
      </c>
      <c r="G11" s="290">
        <f>IF('1. Program Outcomes &amp; Impact'!G10="","",'1. Program Outcomes &amp; Impact'!G10)</f>
        <v>41912</v>
      </c>
    </row>
    <row r="12" spans="1:7" ht="15">
      <c r="A12" s="432" t="s">
        <v>10</v>
      </c>
      <c r="B12" s="433"/>
      <c r="C12" s="458"/>
      <c r="D12" s="608">
        <f>IF('1. Program Outcomes &amp; Impact'!D11="","",'1. Program Outcomes &amp; Impact'!D11)</f>
        <v>6</v>
      </c>
      <c r="E12" s="609"/>
      <c r="F12" s="609"/>
      <c r="G12" s="610"/>
    </row>
    <row r="13" spans="1:7" ht="15">
      <c r="A13" s="446" t="s">
        <v>90</v>
      </c>
      <c r="B13" s="446"/>
      <c r="C13" s="446"/>
      <c r="D13" s="446"/>
      <c r="E13" s="446"/>
      <c r="F13" s="446"/>
      <c r="G13" s="446"/>
    </row>
    <row r="14" spans="1:7" ht="15">
      <c r="A14" s="287" t="s">
        <v>91</v>
      </c>
      <c r="B14" s="288"/>
      <c r="C14" s="288"/>
      <c r="D14" s="286" t="s">
        <v>4</v>
      </c>
      <c r="E14" s="291" t="str">
        <f>IF('1. Program Outcomes &amp; Impact'!E13="","",'1. Program Outcomes &amp; Impact'!E13)</f>
        <v>Semester</v>
      </c>
      <c r="F14" s="288" t="s">
        <v>6</v>
      </c>
      <c r="G14" s="291" t="str">
        <f>IF('1. Program Outcomes &amp; Impact'!G13="","",'1. Program Outcomes &amp; Impact'!G13)</f>
        <v>P7</v>
      </c>
    </row>
    <row r="15" spans="1:7" ht="15">
      <c r="A15" s="432" t="s">
        <v>92</v>
      </c>
      <c r="B15" s="433"/>
      <c r="C15" s="458"/>
      <c r="D15" s="227" t="s">
        <v>5</v>
      </c>
      <c r="E15" s="290">
        <f>IF('1. Program Outcomes &amp; Impact'!E14="","",'1. Program Outcomes &amp; Impact'!E14)</f>
        <v>42005</v>
      </c>
      <c r="F15" s="226" t="s">
        <v>7</v>
      </c>
      <c r="G15" s="290">
        <f>IF('1. Program Outcomes &amp; Impact'!G14="","",'1. Program Outcomes &amp; Impact'!G14)</f>
        <v>42094</v>
      </c>
    </row>
    <row r="16" spans="1:7" ht="15">
      <c r="A16" s="432" t="s">
        <v>93</v>
      </c>
      <c r="B16" s="433"/>
      <c r="C16" s="458"/>
      <c r="D16" s="608">
        <f>IF('1. Program Outcomes &amp; Impact'!D15="","",'1. Program Outcomes &amp; Impact'!D15)</f>
        <v>4</v>
      </c>
      <c r="E16" s="609"/>
      <c r="F16" s="609"/>
      <c r="G16" s="610"/>
    </row>
    <row r="18" spans="1:13" ht="18">
      <c r="A18" s="297" t="s">
        <v>108</v>
      </c>
      <c r="B18" s="298"/>
      <c r="C18" s="299"/>
      <c r="D18" s="300"/>
      <c r="E18" s="300"/>
      <c r="F18" s="300"/>
      <c r="G18" s="300"/>
      <c r="H18" s="299"/>
      <c r="I18" s="300"/>
      <c r="J18" s="300"/>
      <c r="K18" s="301"/>
      <c r="L18" s="300"/>
      <c r="M18" s="302"/>
    </row>
    <row r="19" spans="1:13" ht="16.5" customHeight="1">
      <c r="A19" s="621" t="s">
        <v>109</v>
      </c>
      <c r="B19" s="622"/>
      <c r="C19" s="622"/>
      <c r="D19" s="622"/>
      <c r="E19" s="622"/>
      <c r="F19" s="622"/>
      <c r="G19" s="622"/>
      <c r="H19" s="622"/>
      <c r="I19" s="622"/>
      <c r="J19" s="622"/>
      <c r="K19" s="622"/>
      <c r="L19" s="622"/>
      <c r="M19" s="622"/>
    </row>
    <row r="20" spans="1:13" s="319" customFormat="1" ht="24.75" customHeight="1">
      <c r="A20" s="200" t="s">
        <v>113</v>
      </c>
      <c r="B20" s="317"/>
      <c r="C20" s="317"/>
      <c r="D20" s="317"/>
      <c r="E20" s="317"/>
      <c r="F20" s="317"/>
      <c r="G20" s="317"/>
      <c r="H20" s="317"/>
      <c r="I20" s="317"/>
      <c r="J20" s="317"/>
      <c r="K20" s="317"/>
      <c r="L20" s="318"/>
      <c r="M20" s="318"/>
    </row>
    <row r="21" spans="1:13" ht="15" customHeight="1">
      <c r="A21" s="303"/>
      <c r="B21" s="304"/>
      <c r="C21" s="304"/>
      <c r="D21" s="304"/>
      <c r="E21" s="304"/>
      <c r="F21" s="304"/>
      <c r="G21" s="304"/>
      <c r="H21" s="304"/>
      <c r="I21" s="304"/>
      <c r="J21" s="304"/>
      <c r="K21" s="304"/>
      <c r="L21" s="305"/>
      <c r="M21" s="305"/>
    </row>
    <row r="22" spans="1:13" ht="15" customHeight="1">
      <c r="A22" s="625" t="s">
        <v>115</v>
      </c>
      <c r="B22" s="625"/>
      <c r="C22" s="625"/>
      <c r="D22" s="625"/>
      <c r="E22" s="625"/>
      <c r="F22" s="321">
        <f>IF('5B. Cash Request'!P42="","",'5B. Cash Request'!P42)</f>
        <v>0</v>
      </c>
      <c r="H22" s="304"/>
      <c r="I22" s="304"/>
      <c r="J22" s="304"/>
      <c r="K22" s="304"/>
      <c r="L22" s="305"/>
      <c r="M22" s="305"/>
    </row>
    <row r="23" spans="1:13" ht="15" customHeight="1">
      <c r="A23" s="320"/>
      <c r="B23" s="320"/>
      <c r="C23" s="320"/>
      <c r="D23" s="320"/>
      <c r="E23" s="320"/>
      <c r="F23" s="304"/>
      <c r="G23" s="304"/>
      <c r="H23" s="304"/>
      <c r="I23" s="304"/>
      <c r="J23" s="304"/>
      <c r="K23" s="304"/>
      <c r="L23" s="305"/>
      <c r="M23" s="305"/>
    </row>
    <row r="24" spans="1:13" ht="15" customHeight="1">
      <c r="A24" s="303" t="s">
        <v>118</v>
      </c>
      <c r="B24" s="304"/>
      <c r="C24" s="306"/>
      <c r="D24" s="316"/>
      <c r="E24" s="316"/>
      <c r="F24" s="316"/>
      <c r="G24" s="316"/>
      <c r="H24" s="316"/>
      <c r="I24" s="316"/>
      <c r="J24" s="316"/>
      <c r="K24" s="316"/>
      <c r="L24" s="316"/>
      <c r="M24" s="316"/>
    </row>
    <row r="25" spans="1:13" ht="15">
      <c r="A25" s="307"/>
      <c r="B25" s="307"/>
      <c r="C25" s="307"/>
      <c r="D25" s="307"/>
      <c r="E25" s="307"/>
      <c r="F25" s="307"/>
      <c r="G25" s="307"/>
      <c r="H25" s="307"/>
      <c r="I25" s="307"/>
      <c r="J25" s="307"/>
      <c r="K25" s="308"/>
      <c r="L25" s="308"/>
      <c r="M25" s="308"/>
    </row>
    <row r="26" spans="1:13" ht="16.5" customHeight="1">
      <c r="A26" s="621" t="s">
        <v>110</v>
      </c>
      <c r="B26" s="622"/>
      <c r="C26" s="622"/>
      <c r="D26" s="622"/>
      <c r="E26" s="622"/>
      <c r="F26" s="622"/>
      <c r="G26" s="622"/>
      <c r="H26" s="622"/>
      <c r="I26" s="622"/>
      <c r="J26" s="622"/>
      <c r="K26" s="622"/>
      <c r="L26" s="622"/>
      <c r="M26" s="622"/>
    </row>
    <row r="27" spans="1:13" ht="61.5" customHeight="1">
      <c r="A27" s="626" t="s">
        <v>114</v>
      </c>
      <c r="B27" s="626"/>
      <c r="C27" s="626"/>
      <c r="D27" s="626"/>
      <c r="E27" s="626"/>
      <c r="F27" s="626"/>
      <c r="G27" s="626"/>
      <c r="H27" s="626"/>
      <c r="I27" s="626"/>
      <c r="J27" s="626"/>
      <c r="K27" s="626"/>
      <c r="L27" s="626"/>
      <c r="M27" s="626"/>
    </row>
    <row r="28" spans="1:13" ht="15">
      <c r="A28" s="309"/>
      <c r="B28" s="309"/>
      <c r="C28" s="309"/>
      <c r="D28" s="309"/>
      <c r="E28" s="309"/>
      <c r="F28" s="309"/>
      <c r="G28" s="309"/>
      <c r="H28" s="310"/>
      <c r="I28" s="309"/>
      <c r="J28" s="309"/>
      <c r="K28" s="311"/>
      <c r="L28" s="309"/>
      <c r="M28" s="309"/>
    </row>
    <row r="29" spans="1:13" ht="31.5" customHeight="1">
      <c r="A29" s="624" t="s">
        <v>116</v>
      </c>
      <c r="B29" s="624"/>
      <c r="C29" s="624"/>
      <c r="D29" s="624"/>
      <c r="E29" s="620"/>
      <c r="F29" s="620"/>
      <c r="G29" s="309"/>
      <c r="H29" s="310"/>
      <c r="I29" s="309"/>
      <c r="J29" s="309"/>
      <c r="K29" s="311"/>
      <c r="L29" s="309"/>
      <c r="M29" s="309"/>
    </row>
    <row r="30" spans="1:13" ht="15">
      <c r="A30" s="222"/>
      <c r="B30" s="222"/>
      <c r="C30" s="312"/>
      <c r="D30" s="312"/>
      <c r="E30" s="312"/>
      <c r="F30" s="222"/>
      <c r="G30" s="222"/>
      <c r="H30" s="313"/>
      <c r="I30" s="222"/>
      <c r="J30" s="222"/>
      <c r="K30" s="314"/>
      <c r="L30" s="222"/>
      <c r="M30" s="222"/>
    </row>
    <row r="31" spans="1:13" ht="15" customHeight="1">
      <c r="A31" s="315" t="s">
        <v>111</v>
      </c>
      <c r="B31" s="222"/>
      <c r="C31" s="620"/>
      <c r="D31" s="620"/>
      <c r="E31" s="620"/>
      <c r="H31" s="313"/>
      <c r="I31" s="222"/>
      <c r="J31" s="222"/>
      <c r="K31" s="314"/>
      <c r="L31" s="222"/>
      <c r="M31" s="222"/>
    </row>
    <row r="32" spans="1:13" ht="15" customHeight="1">
      <c r="A32" s="315" t="s">
        <v>112</v>
      </c>
      <c r="B32" s="222"/>
      <c r="C32" s="620"/>
      <c r="D32" s="620"/>
      <c r="E32" s="620"/>
      <c r="H32" s="313"/>
      <c r="I32" s="222"/>
      <c r="J32" s="222"/>
      <c r="K32" s="314"/>
      <c r="L32" s="222"/>
      <c r="M32" s="222"/>
    </row>
    <row r="33" spans="1:13" ht="15" customHeight="1">
      <c r="A33" s="315" t="s">
        <v>117</v>
      </c>
      <c r="B33" s="222"/>
      <c r="C33" s="620"/>
      <c r="D33" s="620"/>
      <c r="E33" s="620"/>
      <c r="H33" s="313"/>
      <c r="I33" s="222"/>
      <c r="J33" s="222"/>
      <c r="K33" s="314"/>
      <c r="L33" s="222"/>
      <c r="M33" s="222"/>
    </row>
    <row r="34" spans="1:13" ht="15">
      <c r="A34" s="222"/>
      <c r="B34" s="222"/>
      <c r="D34" s="222"/>
      <c r="E34" s="222"/>
      <c r="F34" s="222"/>
      <c r="G34" s="222"/>
      <c r="H34" s="313"/>
      <c r="I34" s="222"/>
      <c r="J34" s="222"/>
      <c r="K34" s="314"/>
      <c r="L34" s="222"/>
      <c r="M34" s="222"/>
    </row>
  </sheetData>
  <sheetProtection password="CDDA" sheet="1" objects="1" scenarios="1"/>
  <mergeCells count="27">
    <mergeCell ref="A29:D29"/>
    <mergeCell ref="C31:E31"/>
    <mergeCell ref="E29:F29"/>
    <mergeCell ref="C32:E32"/>
    <mergeCell ref="A22:E22"/>
    <mergeCell ref="A15:C15"/>
    <mergeCell ref="A19:M19"/>
    <mergeCell ref="A16:C16"/>
    <mergeCell ref="A27:M27"/>
    <mergeCell ref="D16:G16"/>
    <mergeCell ref="C33:E33"/>
    <mergeCell ref="D6:G6"/>
    <mergeCell ref="D7:G7"/>
    <mergeCell ref="D8:G8"/>
    <mergeCell ref="A12:C12"/>
    <mergeCell ref="A13:G13"/>
    <mergeCell ref="A26:M26"/>
    <mergeCell ref="A9:G9"/>
    <mergeCell ref="A11:C11"/>
    <mergeCell ref="I6:M7"/>
    <mergeCell ref="D12:G12"/>
    <mergeCell ref="A1:F1"/>
    <mergeCell ref="A3:G3"/>
    <mergeCell ref="A4:C4"/>
    <mergeCell ref="D4:G4"/>
    <mergeCell ref="A5:C5"/>
    <mergeCell ref="D5:G5"/>
  </mergeCells>
  <printOptions horizontalCentered="1"/>
  <pageMargins left="0.59" right="0.66" top="0.59" bottom="0.59" header="0.32" footer="0.2"/>
  <pageSetup fitToHeight="1" fitToWidth="1" orientation="landscape" paperSize="9" scale="65"/>
  <headerFooter alignWithMargins="0">
    <oddHeader>&amp;R&amp;"Calibri,Regular"&amp;K000000&amp;G</oddHeader>
    <oddFooter>&amp;C&amp;"Calibri,Regular"&amp;K000000The END Fund Periodic Reporting and Cash Request Forms
&amp;R&amp;"Calibri,Regular"&amp;K000000
</oddFooter>
  </headerFooter>
  <legacyDrawingHF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N40"/>
  <sheetViews>
    <sheetView showGridLines="0" zoomScale="109" zoomScaleNormal="109" workbookViewId="0" topLeftCell="A2">
      <selection activeCell="D12" sqref="A12:N35"/>
    </sheetView>
  </sheetViews>
  <sheetFormatPr defaultColWidth="11.00390625" defaultRowHeight="15.75"/>
  <cols>
    <col min="1" max="1" width="11.625" style="0" customWidth="1"/>
    <col min="2" max="2" width="13.625" style="0" customWidth="1"/>
    <col min="3" max="3" width="13.00390625" style="0" customWidth="1"/>
    <col min="4" max="7" width="16.00390625" style="0" customWidth="1"/>
    <col min="8" max="9" width="14.625" style="0" customWidth="1"/>
    <col min="10" max="10" width="10.625" style="0" customWidth="1"/>
    <col min="11" max="13" width="14.625" style="0" customWidth="1"/>
    <col min="14" max="14" width="13.875" style="0" bestFit="1" customWidth="1"/>
  </cols>
  <sheetData>
    <row r="1" spans="1:7" ht="21">
      <c r="A1" s="425" t="s">
        <v>88</v>
      </c>
      <c r="B1" s="425"/>
      <c r="C1" s="425"/>
      <c r="D1" s="425"/>
      <c r="E1" s="425"/>
      <c r="F1" s="425"/>
      <c r="G1" s="235"/>
    </row>
    <row r="2" spans="1:7" ht="21">
      <c r="A2" s="235"/>
      <c r="B2" s="235"/>
      <c r="C2" s="235"/>
      <c r="D2" s="235"/>
      <c r="E2" s="235"/>
      <c r="F2" s="235"/>
      <c r="G2" s="235"/>
    </row>
    <row r="3" spans="1:7" ht="15">
      <c r="A3" s="619" t="s">
        <v>69</v>
      </c>
      <c r="B3" s="619"/>
      <c r="C3" s="619"/>
      <c r="D3" s="619"/>
      <c r="E3" s="619"/>
      <c r="F3" s="619"/>
      <c r="G3" s="619"/>
    </row>
    <row r="4" spans="1:7" ht="15" customHeight="1">
      <c r="A4" s="432" t="s">
        <v>50</v>
      </c>
      <c r="B4" s="433"/>
      <c r="C4" s="433"/>
      <c r="D4" s="608" t="str">
        <f>IF('1. Program Outcomes &amp; Impact'!D3="","",'1. Program Outcomes &amp; Impact'!D3)</f>
        <v>Angola</v>
      </c>
      <c r="E4" s="609"/>
      <c r="F4" s="609"/>
      <c r="G4" s="610"/>
    </row>
    <row r="5" spans="1:7" ht="15" customHeight="1">
      <c r="A5" s="432" t="s">
        <v>0</v>
      </c>
      <c r="B5" s="433"/>
      <c r="C5" s="433"/>
      <c r="D5" s="608" t="str">
        <f>IF('1. Program Outcomes &amp; Impact'!D4="","",'1. Program Outcomes &amp; Impact'!D4)</f>
        <v>Integrated</v>
      </c>
      <c r="E5" s="609"/>
      <c r="F5" s="609"/>
      <c r="G5" s="610"/>
    </row>
    <row r="6" spans="1:7" ht="15" customHeight="1">
      <c r="A6" s="250" t="s">
        <v>1</v>
      </c>
      <c r="B6" s="251"/>
      <c r="C6" s="251"/>
      <c r="D6" s="608" t="str">
        <f>IF('1. Program Outcomes &amp; Impact'!D5="","",'1. Program Outcomes &amp; Impact'!D5)</f>
        <v>Mentor </v>
      </c>
      <c r="E6" s="609"/>
      <c r="F6" s="609"/>
      <c r="G6" s="610"/>
    </row>
    <row r="7" spans="1:7" ht="15">
      <c r="A7" s="250" t="s">
        <v>2</v>
      </c>
      <c r="B7" s="251"/>
      <c r="C7" s="251"/>
      <c r="D7" s="608">
        <f>IF('1. Program Outcomes &amp; Impact'!D6="","",'1. Program Outcomes &amp; Impact'!D6)</f>
        <v>41365</v>
      </c>
      <c r="E7" s="609"/>
      <c r="F7" s="609"/>
      <c r="G7" s="610"/>
    </row>
    <row r="8" spans="1:8" ht="15.75" customHeight="1">
      <c r="A8" s="250" t="s">
        <v>3</v>
      </c>
      <c r="B8" s="251"/>
      <c r="C8" s="251"/>
      <c r="D8" s="608" t="str">
        <f>IF('1. Program Outcomes &amp; Impact'!D7="","",'1. Program Outcomes &amp; Impact'!D7)</f>
        <v>USD</v>
      </c>
      <c r="E8" s="609"/>
      <c r="F8" s="609"/>
      <c r="G8" s="610"/>
      <c r="H8" t="s">
        <v>87</v>
      </c>
    </row>
    <row r="9" spans="1:14" ht="15">
      <c r="A9" s="446" t="s">
        <v>89</v>
      </c>
      <c r="B9" s="446"/>
      <c r="C9" s="446"/>
      <c r="D9" s="446"/>
      <c r="E9" s="446"/>
      <c r="F9" s="446"/>
      <c r="G9" s="446"/>
      <c r="H9" s="619" t="s">
        <v>90</v>
      </c>
      <c r="I9" s="619"/>
      <c r="J9" s="619"/>
      <c r="K9" s="619"/>
      <c r="L9" s="619"/>
      <c r="M9" s="619"/>
      <c r="N9" s="619"/>
    </row>
    <row r="10" spans="1:14" ht="15" customHeight="1">
      <c r="A10" s="342" t="s">
        <v>8</v>
      </c>
      <c r="B10" s="344"/>
      <c r="C10" s="344"/>
      <c r="D10" s="343" t="s">
        <v>4</v>
      </c>
      <c r="E10" s="290" t="str">
        <f>IF('1. Program Outcomes &amp; Impact'!E9="","",'1. Program Outcomes &amp; Impact'!E9)</f>
        <v>Periodic</v>
      </c>
      <c r="F10" s="344"/>
      <c r="G10" s="291">
        <f>IF('1. Program Outcomes &amp; Impact'!G9="","",'1. Program Outcomes &amp; Impact'!G9)</f>
        <v>6</v>
      </c>
      <c r="H10" s="250" t="s">
        <v>91</v>
      </c>
      <c r="I10" s="226"/>
      <c r="J10" s="226"/>
      <c r="K10" s="227" t="s">
        <v>4</v>
      </c>
      <c r="L10" s="328" t="str">
        <f>IF('1. Program Outcomes &amp; Impact'!E13="","",'1. Program Outcomes &amp; Impact'!E13)</f>
        <v>Semester</v>
      </c>
      <c r="M10" s="226" t="s">
        <v>6</v>
      </c>
      <c r="N10" s="328" t="str">
        <f>IF('1. Program Outcomes &amp; Impact'!G13="","",'1. Program Outcomes &amp; Impact'!G13)</f>
        <v>P7</v>
      </c>
    </row>
    <row r="11" spans="1:14" ht="15">
      <c r="A11" s="450" t="s">
        <v>9</v>
      </c>
      <c r="B11" s="451"/>
      <c r="C11" s="452"/>
      <c r="D11" s="227" t="s">
        <v>5</v>
      </c>
      <c r="E11" s="290">
        <f>IF('1. Program Outcomes &amp; Impact'!E10="","",'1. Program Outcomes &amp; Impact'!E10)</f>
        <v>41821</v>
      </c>
      <c r="F11" s="226" t="s">
        <v>7</v>
      </c>
      <c r="G11" s="290">
        <f>IF('1. Program Outcomes &amp; Impact'!G10="","",'1. Program Outcomes &amp; Impact'!G10)</f>
        <v>41912</v>
      </c>
      <c r="H11" s="432" t="s">
        <v>92</v>
      </c>
      <c r="I11" s="433"/>
      <c r="J11" s="458"/>
      <c r="K11" s="227" t="s">
        <v>5</v>
      </c>
      <c r="L11" s="290">
        <f>IF('1. Program Outcomes &amp; Impact'!E14="","",'1. Program Outcomes &amp; Impact'!E14)</f>
        <v>42005</v>
      </c>
      <c r="M11" s="226" t="s">
        <v>7</v>
      </c>
      <c r="N11" s="290">
        <f>IF('1. Program Outcomes &amp; Impact'!G14="","",'1. Program Outcomes &amp; Impact'!G14)</f>
        <v>42094</v>
      </c>
    </row>
    <row r="12" spans="1:14" ht="15">
      <c r="A12" s="432" t="s">
        <v>10</v>
      </c>
      <c r="B12" s="433"/>
      <c r="C12" s="458"/>
      <c r="D12" s="608">
        <f>IF('1. Program Outcomes &amp; Impact'!D11="","",'1. Program Outcomes &amp; Impact'!D11)</f>
        <v>6</v>
      </c>
      <c r="E12" s="609"/>
      <c r="F12" s="609"/>
      <c r="G12" s="610"/>
      <c r="H12" s="432" t="s">
        <v>93</v>
      </c>
      <c r="I12" s="433"/>
      <c r="J12" s="458"/>
      <c r="K12" s="608">
        <f>IF('1. Program Outcomes &amp; Impact'!D15="","",'1. Program Outcomes &amp; Impact'!D15)</f>
        <v>4</v>
      </c>
      <c r="L12" s="609"/>
      <c r="M12" s="609"/>
      <c r="N12" s="610"/>
    </row>
    <row r="14" spans="1:13" ht="18">
      <c r="A14" s="297" t="s">
        <v>141</v>
      </c>
      <c r="B14" s="298"/>
      <c r="C14" s="299"/>
      <c r="D14" s="300"/>
      <c r="E14" s="300"/>
      <c r="F14" s="300"/>
      <c r="G14" s="300"/>
      <c r="H14" s="299"/>
      <c r="I14" s="300"/>
      <c r="J14" s="300"/>
      <c r="K14" s="301"/>
      <c r="L14" s="300"/>
      <c r="M14" s="302"/>
    </row>
    <row r="15" spans="1:14" ht="16.5">
      <c r="A15" s="636" t="s">
        <v>171</v>
      </c>
      <c r="B15" s="637"/>
      <c r="C15" s="637"/>
      <c r="D15" s="637"/>
      <c r="E15" s="637"/>
      <c r="F15" s="637"/>
      <c r="G15" s="637"/>
      <c r="H15" s="637"/>
      <c r="I15" s="637"/>
      <c r="J15" s="637"/>
      <c r="K15" s="637"/>
      <c r="L15" s="637"/>
      <c r="M15" s="637"/>
      <c r="N15" s="637"/>
    </row>
    <row r="16" spans="1:13" ht="15">
      <c r="A16" s="642"/>
      <c r="B16" s="643"/>
      <c r="C16" s="643"/>
      <c r="D16" s="643"/>
      <c r="E16" s="643"/>
      <c r="F16" s="643"/>
      <c r="G16" s="643"/>
      <c r="H16" s="643"/>
      <c r="I16" s="643"/>
      <c r="J16" s="643"/>
      <c r="K16" s="643"/>
      <c r="L16" s="643"/>
      <c r="M16" s="644"/>
    </row>
    <row r="17" spans="1:13" ht="15">
      <c r="A17" s="379" t="s">
        <v>134</v>
      </c>
      <c r="C17" s="183"/>
      <c r="D17" s="345"/>
      <c r="E17" s="371"/>
      <c r="G17" s="183"/>
      <c r="H17" s="183"/>
      <c r="I17" s="183" t="s">
        <v>172</v>
      </c>
      <c r="J17" s="35"/>
      <c r="K17" s="35"/>
      <c r="L17" s="36"/>
      <c r="M17" s="372"/>
    </row>
    <row r="18" spans="1:13" ht="15">
      <c r="A18" s="187" t="s">
        <v>137</v>
      </c>
      <c r="B18" s="39"/>
      <c r="C18" s="40"/>
      <c r="D18" s="39"/>
      <c r="E18" s="41"/>
      <c r="F18" s="42"/>
      <c r="G18" s="43"/>
      <c r="H18" s="41"/>
      <c r="I18" s="43"/>
      <c r="J18" s="41"/>
      <c r="K18" s="376"/>
      <c r="L18" s="377"/>
      <c r="M18" s="378"/>
    </row>
    <row r="19" spans="1:13" ht="15">
      <c r="A19" s="47" t="s">
        <v>135</v>
      </c>
      <c r="B19" s="639" t="s">
        <v>138</v>
      </c>
      <c r="C19" s="640"/>
      <c r="D19" s="640"/>
      <c r="E19" s="641"/>
      <c r="F19" s="645" t="s">
        <v>136</v>
      </c>
      <c r="G19" s="646"/>
      <c r="H19" s="646"/>
      <c r="I19" s="647"/>
      <c r="J19" s="348"/>
      <c r="K19" s="349"/>
      <c r="L19" s="51"/>
      <c r="M19" s="45"/>
    </row>
    <row r="20" spans="1:13" ht="15">
      <c r="A20" s="346">
        <v>1</v>
      </c>
      <c r="B20" s="639"/>
      <c r="C20" s="640"/>
      <c r="D20" s="640"/>
      <c r="E20" s="641"/>
      <c r="F20" s="633"/>
      <c r="G20" s="634"/>
      <c r="H20" s="634"/>
      <c r="I20" s="635"/>
      <c r="J20" s="44"/>
      <c r="K20" s="50"/>
      <c r="L20" s="51"/>
      <c r="M20" s="347"/>
    </row>
    <row r="21" spans="1:13" ht="15">
      <c r="A21" s="346">
        <v>2</v>
      </c>
      <c r="B21" s="639"/>
      <c r="C21" s="640"/>
      <c r="D21" s="640"/>
      <c r="E21" s="641"/>
      <c r="F21" s="633"/>
      <c r="G21" s="634"/>
      <c r="H21" s="634"/>
      <c r="I21" s="635"/>
      <c r="J21" s="44"/>
      <c r="K21" s="50"/>
      <c r="L21" s="51"/>
      <c r="M21" s="347"/>
    </row>
    <row r="22" spans="1:13" ht="15">
      <c r="A22" s="346">
        <v>3</v>
      </c>
      <c r="B22" s="639"/>
      <c r="C22" s="640"/>
      <c r="D22" s="640"/>
      <c r="E22" s="641"/>
      <c r="F22" s="633"/>
      <c r="G22" s="634"/>
      <c r="H22" s="634"/>
      <c r="I22" s="635"/>
      <c r="J22" s="44"/>
      <c r="K22" s="50"/>
      <c r="L22" s="51"/>
      <c r="M22" s="347"/>
    </row>
    <row r="23" spans="1:13" ht="15">
      <c r="A23" s="346">
        <v>4</v>
      </c>
      <c r="B23" s="639"/>
      <c r="C23" s="640"/>
      <c r="D23" s="640"/>
      <c r="E23" s="641"/>
      <c r="F23" s="633"/>
      <c r="G23" s="634"/>
      <c r="H23" s="634"/>
      <c r="I23" s="635"/>
      <c r="J23" s="44"/>
      <c r="K23" s="50"/>
      <c r="L23" s="51"/>
      <c r="M23" s="57"/>
    </row>
    <row r="24" spans="1:13" ht="15">
      <c r="A24" s="346">
        <v>5</v>
      </c>
      <c r="B24" s="639"/>
      <c r="C24" s="640"/>
      <c r="D24" s="640"/>
      <c r="E24" s="641"/>
      <c r="F24" s="633"/>
      <c r="G24" s="634"/>
      <c r="H24" s="634"/>
      <c r="I24" s="635"/>
      <c r="J24" s="44"/>
      <c r="K24" s="50"/>
      <c r="L24" s="51"/>
      <c r="M24" s="375">
        <f>SUM(K19:K24)</f>
        <v>0</v>
      </c>
    </row>
    <row r="25" spans="1:13" ht="15">
      <c r="A25" s="59"/>
      <c r="B25" s="60"/>
      <c r="C25" s="59"/>
      <c r="D25" s="61"/>
      <c r="E25" s="62"/>
      <c r="F25" s="62"/>
      <c r="G25" s="63"/>
      <c r="H25" s="64"/>
      <c r="I25" s="65"/>
      <c r="J25" s="66"/>
      <c r="K25" s="67"/>
      <c r="L25" s="46"/>
      <c r="M25" s="45"/>
    </row>
    <row r="26" spans="1:13" ht="15.75" thickBot="1">
      <c r="A26" s="90" t="s">
        <v>173</v>
      </c>
      <c r="B26" s="91"/>
      <c r="C26" s="5"/>
      <c r="D26" s="91"/>
      <c r="E26" s="68"/>
      <c r="F26" s="68"/>
      <c r="G26" s="92"/>
      <c r="H26" s="68"/>
      <c r="I26" s="69"/>
      <c r="J26" s="70"/>
      <c r="K26" s="73"/>
      <c r="L26" s="73"/>
      <c r="M26" s="398">
        <f>M17-M24</f>
        <v>0</v>
      </c>
    </row>
    <row r="27" spans="1:13" ht="15.75" thickTop="1">
      <c r="A27" s="350"/>
      <c r="B27" s="350"/>
      <c r="C27" s="5"/>
      <c r="D27" s="350"/>
      <c r="E27" s="96"/>
      <c r="F27" s="96"/>
      <c r="G27" s="96"/>
      <c r="H27" s="96"/>
      <c r="I27" s="97"/>
      <c r="J27" s="350"/>
      <c r="K27" s="351"/>
      <c r="L27" s="352"/>
      <c r="M27" s="347"/>
    </row>
    <row r="28" spans="1:14" ht="16.5" customHeight="1">
      <c r="A28" s="621" t="s">
        <v>179</v>
      </c>
      <c r="B28" s="622"/>
      <c r="C28" s="622"/>
      <c r="D28" s="622"/>
      <c r="E28" s="622"/>
      <c r="F28" s="622"/>
      <c r="G28" s="622"/>
      <c r="H28" s="622"/>
      <c r="I28" s="622"/>
      <c r="J28" s="622"/>
      <c r="K28" s="622"/>
      <c r="L28" s="622"/>
      <c r="M28" s="622"/>
      <c r="N28" s="622"/>
    </row>
    <row r="29" spans="1:10" s="319" customFormat="1" ht="15">
      <c r="A29" s="319" t="s">
        <v>147</v>
      </c>
      <c r="B29" s="354"/>
      <c r="C29" s="354" t="s">
        <v>142</v>
      </c>
      <c r="D29" s="354" t="s">
        <v>143</v>
      </c>
      <c r="E29" s="354" t="s">
        <v>51</v>
      </c>
      <c r="F29" s="388"/>
      <c r="G29" s="390" t="s">
        <v>174</v>
      </c>
      <c r="H29" s="390" t="s">
        <v>142</v>
      </c>
      <c r="I29" s="390" t="s">
        <v>175</v>
      </c>
      <c r="J29" s="392" t="s">
        <v>51</v>
      </c>
    </row>
    <row r="30" spans="2:14" ht="15" customHeight="1">
      <c r="B30" s="355" t="s">
        <v>144</v>
      </c>
      <c r="C30" s="395">
        <f>IF('4.B Total Cash Outflow'!C13='4.B Total Cash Outflow'!C18,'4.B Total Cash Outflow'!C13,ERROR)</f>
        <v>0</v>
      </c>
      <c r="D30" s="395">
        <f>IF('4.B Total Cash Outflow'!D13='4.B Total Cash Outflow'!D18,'4.B Total Cash Outflow'!D13,ERROR)</f>
        <v>0</v>
      </c>
      <c r="E30" s="395">
        <f>IF('4.B Total Cash Outflow'!E13='4.B Total Cash Outflow'!E18,'4.B Total Cash Outflow'!E13,ERROR)</f>
        <v>0</v>
      </c>
      <c r="F30" s="389"/>
      <c r="G30" s="391" t="s">
        <v>144</v>
      </c>
      <c r="H30" s="393">
        <f>'5B. Cash Request'!K16</f>
        <v>0</v>
      </c>
      <c r="I30" s="393">
        <f>'5B. Cash Request'!N16</f>
        <v>0</v>
      </c>
      <c r="J30" s="394">
        <f>H30-I30</f>
        <v>0</v>
      </c>
      <c r="L30" s="303" t="s">
        <v>177</v>
      </c>
      <c r="M30" s="305"/>
      <c r="N30" s="360">
        <f>'5A. Cash Reconcilation'!M24</f>
        <v>0</v>
      </c>
    </row>
    <row r="31" spans="1:14" ht="15" customHeight="1">
      <c r="A31" s="354"/>
      <c r="B31" s="355" t="s">
        <v>145</v>
      </c>
      <c r="C31" s="395">
        <f>IF('4.B Total Cash Outflow'!H13='4.B Total Cash Outflow'!H18,'4.B Total Cash Outflow'!H13,ERROR)</f>
        <v>0</v>
      </c>
      <c r="D31" s="395">
        <f>IF('4.B Total Cash Outflow'!I13='4.B Total Cash Outflow'!I18,'4.B Total Cash Outflow'!I13,ERROR)</f>
        <v>0</v>
      </c>
      <c r="E31" s="395">
        <f>IF('4.B Total Cash Outflow'!J13='4.B Total Cash Outflow'!J18,'4.B Total Cash Outflow'!J13,ERROR)</f>
        <v>0</v>
      </c>
      <c r="F31" s="353"/>
      <c r="G31" s="391" t="s">
        <v>176</v>
      </c>
      <c r="H31" s="393">
        <f>'5B. Cash Request'!K19</f>
        <v>0</v>
      </c>
      <c r="I31" s="393">
        <f>'5B. Cash Request'!N19</f>
        <v>0</v>
      </c>
      <c r="J31" s="394">
        <f>H31-I31</f>
        <v>0</v>
      </c>
      <c r="L31" s="303" t="s">
        <v>178</v>
      </c>
      <c r="M31" s="305"/>
      <c r="N31" s="360">
        <f>'7. Cash Request Authorization'!F22</f>
        <v>0</v>
      </c>
    </row>
    <row r="32" spans="1:13" ht="15">
      <c r="A32" s="357"/>
      <c r="B32" s="357"/>
      <c r="C32" s="357"/>
      <c r="D32" s="358"/>
      <c r="E32" s="359"/>
      <c r="F32" s="359"/>
      <c r="G32" s="359"/>
      <c r="H32" s="356"/>
      <c r="I32" s="356"/>
      <c r="J32" s="356"/>
      <c r="K32" s="356"/>
      <c r="L32" s="356"/>
      <c r="M32" s="356"/>
    </row>
    <row r="33" spans="1:13" ht="18">
      <c r="A33" s="627" t="s">
        <v>148</v>
      </c>
      <c r="B33" s="627"/>
      <c r="C33" s="628"/>
      <c r="D33" s="361"/>
      <c r="E33" s="629" t="s">
        <v>180</v>
      </c>
      <c r="F33" s="630"/>
      <c r="G33" s="630"/>
      <c r="H33" s="381">
        <f>M26-D33</f>
        <v>0</v>
      </c>
      <c r="I33" s="356"/>
      <c r="J33" s="380"/>
      <c r="K33" s="356"/>
      <c r="L33" s="356"/>
      <c r="M33" s="356"/>
    </row>
    <row r="34" spans="1:13" ht="25.5" customHeight="1">
      <c r="A34" s="631" t="s">
        <v>149</v>
      </c>
      <c r="B34" s="631"/>
      <c r="C34" s="631"/>
      <c r="D34" s="309"/>
      <c r="E34" s="309"/>
      <c r="F34" s="309"/>
      <c r="G34" s="309"/>
      <c r="H34" s="310"/>
      <c r="I34" s="309"/>
      <c r="J34" s="309"/>
      <c r="K34" s="311"/>
      <c r="L34" s="309"/>
      <c r="M34" s="309"/>
    </row>
    <row r="35" spans="1:14" ht="54" customHeight="1">
      <c r="A35" s="638"/>
      <c r="B35" s="638"/>
      <c r="C35" s="638"/>
      <c r="D35" s="638"/>
      <c r="E35" s="638"/>
      <c r="F35" s="638"/>
      <c r="G35" s="638"/>
      <c r="H35" s="638"/>
      <c r="I35" s="638"/>
      <c r="J35" s="638"/>
      <c r="K35" s="638"/>
      <c r="L35" s="638"/>
      <c r="M35" s="638"/>
      <c r="N35" s="638"/>
    </row>
    <row r="36" spans="1:13" ht="15">
      <c r="A36" s="222"/>
      <c r="B36" s="222"/>
      <c r="D36" s="222"/>
      <c r="E36" s="222"/>
      <c r="F36" s="222"/>
      <c r="G36" s="222"/>
      <c r="H36" s="313"/>
      <c r="I36" s="222"/>
      <c r="J36" s="222"/>
      <c r="K36" s="314"/>
      <c r="L36" s="222"/>
      <c r="M36" s="222"/>
    </row>
    <row r="37" spans="1:14" ht="16.5" customHeight="1">
      <c r="A37" s="621" t="s">
        <v>146</v>
      </c>
      <c r="B37" s="622"/>
      <c r="C37" s="622"/>
      <c r="D37" s="622"/>
      <c r="E37" s="622"/>
      <c r="F37" s="622"/>
      <c r="G37" s="622"/>
      <c r="H37" s="622"/>
      <c r="I37" s="622"/>
      <c r="J37" s="622"/>
      <c r="K37" s="622"/>
      <c r="L37" s="622"/>
      <c r="M37" s="622"/>
      <c r="N37" s="622"/>
    </row>
    <row r="38" spans="1:13" ht="42" customHeight="1">
      <c r="A38" s="624" t="s">
        <v>150</v>
      </c>
      <c r="B38" s="624"/>
      <c r="C38" s="624"/>
      <c r="D38" s="362"/>
      <c r="E38" s="632"/>
      <c r="F38" s="632"/>
      <c r="G38" s="632"/>
      <c r="H38" s="632"/>
      <c r="I38" s="632"/>
      <c r="J38" s="309"/>
      <c r="K38" s="311"/>
      <c r="L38" s="309"/>
      <c r="M38" s="309"/>
    </row>
    <row r="39" spans="1:13" ht="15">
      <c r="A39" s="222"/>
      <c r="B39" s="222"/>
      <c r="C39" s="312"/>
      <c r="D39" s="312"/>
      <c r="E39" s="312"/>
      <c r="F39" s="222"/>
      <c r="G39" s="222"/>
      <c r="H39" s="313"/>
      <c r="I39" s="222"/>
      <c r="J39" s="222"/>
      <c r="K39" s="314"/>
      <c r="L39" s="222"/>
      <c r="M39" s="222"/>
    </row>
    <row r="40" spans="1:12" ht="15" customHeight="1">
      <c r="A40" s="315" t="s">
        <v>111</v>
      </c>
      <c r="B40" s="384"/>
      <c r="C40" s="387"/>
      <c r="D40" s="387"/>
      <c r="E40" s="382" t="s">
        <v>112</v>
      </c>
      <c r="F40" s="365"/>
      <c r="G40" s="383"/>
      <c r="H40" s="384"/>
      <c r="I40" s="386" t="s">
        <v>117</v>
      </c>
      <c r="J40" s="385"/>
      <c r="K40" s="384"/>
      <c r="L40" s="384"/>
    </row>
  </sheetData>
  <sheetProtection password="CDDA" sheet="1" objects="1" scenarios="1"/>
  <mergeCells count="39">
    <mergeCell ref="A16:M16"/>
    <mergeCell ref="B19:E19"/>
    <mergeCell ref="F19:I19"/>
    <mergeCell ref="B20:E20"/>
    <mergeCell ref="F20:I20"/>
    <mergeCell ref="B21:E21"/>
    <mergeCell ref="F21:I21"/>
    <mergeCell ref="D5:G5"/>
    <mergeCell ref="A15:N15"/>
    <mergeCell ref="A28:N28"/>
    <mergeCell ref="A37:N37"/>
    <mergeCell ref="A35:N35"/>
    <mergeCell ref="B22:E22"/>
    <mergeCell ref="F22:I22"/>
    <mergeCell ref="B23:E23"/>
    <mergeCell ref="F23:I23"/>
    <mergeCell ref="B24:E24"/>
    <mergeCell ref="D6:G6"/>
    <mergeCell ref="D7:G7"/>
    <mergeCell ref="D8:G8"/>
    <mergeCell ref="A9:G9"/>
    <mergeCell ref="A11:C11"/>
    <mergeCell ref="A1:F1"/>
    <mergeCell ref="A3:G3"/>
    <mergeCell ref="A4:C4"/>
    <mergeCell ref="D4:G4"/>
    <mergeCell ref="A5:C5"/>
    <mergeCell ref="H9:N9"/>
    <mergeCell ref="H11:J11"/>
    <mergeCell ref="H12:J12"/>
    <mergeCell ref="K12:N12"/>
    <mergeCell ref="A12:C12"/>
    <mergeCell ref="D12:G12"/>
    <mergeCell ref="A33:C33"/>
    <mergeCell ref="E33:G33"/>
    <mergeCell ref="A34:C34"/>
    <mergeCell ref="E38:I38"/>
    <mergeCell ref="A38:C38"/>
    <mergeCell ref="F24:I24"/>
  </mergeCells>
  <dataValidations count="2">
    <dataValidation type="list" allowBlank="1" showInputMessage="1" showErrorMessage="1" sqref="E17">
      <formula1>"0 - Original,1,2,3,4"</formula1>
    </dataValidation>
    <dataValidation type="list" allowBlank="1" showInputMessage="1" showErrorMessage="1" sqref="B20:E24">
      <formula1>"P1,P2,P3,P4,P5,P6,P7,P8,P9,P10,P11,P12,P13,P14,P15,P16,P17,P18,P19,P20"</formula1>
    </dataValidation>
  </dataValidations>
  <printOptions horizontalCentered="1"/>
  <pageMargins left="0.59" right="0.66" top="0.59" bottom="0.59" header="0.32" footer="0.2"/>
  <pageSetup fitToHeight="0" fitToWidth="1" orientation="landscape" paperSize="9" scale="62"/>
  <headerFooter alignWithMargins="0">
    <oddHeader>&amp;R&amp;"Calibri,Regular"&amp;K000000&amp;G</oddHeader>
    <oddFooter>&amp;C&amp;"Calibri,Regular"&amp;K000000The END Fund Periodic Reporting and Cash Request Forms
&amp;R&amp;"Calibri,Regular"&amp;K000000
</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P36"/>
  <sheetViews>
    <sheetView showGridLines="0" workbookViewId="0" topLeftCell="A7">
      <selection activeCell="A12" sqref="A12:G12"/>
    </sheetView>
  </sheetViews>
  <sheetFormatPr defaultColWidth="11.00390625" defaultRowHeight="15.75"/>
  <cols>
    <col min="1" max="1" width="12.375" style="0" customWidth="1"/>
    <col min="2" max="2" width="18.875" style="0" customWidth="1"/>
    <col min="3" max="3" width="17.125" style="0" customWidth="1"/>
    <col min="4" max="4" width="16.625" style="0" customWidth="1"/>
    <col min="5" max="6" width="14.375" style="0" customWidth="1"/>
    <col min="7" max="7" width="16.50390625" style="0" customWidth="1"/>
    <col min="8" max="8" width="13.125" style="0" customWidth="1"/>
    <col min="9" max="9" width="13.875" style="0" customWidth="1"/>
    <col min="10" max="10" width="14.00390625" style="0" customWidth="1"/>
    <col min="11" max="12" width="14.875" style="0" customWidth="1"/>
    <col min="13" max="16" width="16.875" style="0" customWidth="1"/>
  </cols>
  <sheetData>
    <row r="1" spans="1:16" ht="28.5" customHeight="1">
      <c r="A1" s="425" t="s">
        <v>88</v>
      </c>
      <c r="B1" s="425"/>
      <c r="C1" s="425"/>
      <c r="D1" s="425"/>
      <c r="E1" s="425"/>
      <c r="F1" s="425"/>
      <c r="G1" s="235"/>
      <c r="H1" s="236"/>
      <c r="I1" s="236"/>
      <c r="J1" s="237"/>
      <c r="K1" s="237"/>
      <c r="L1" s="237"/>
      <c r="M1" s="237"/>
      <c r="N1" s="237"/>
      <c r="O1" s="237"/>
      <c r="P1" s="237"/>
    </row>
    <row r="2" spans="1:16" ht="18.75" customHeight="1">
      <c r="A2" s="434" t="s">
        <v>69</v>
      </c>
      <c r="B2" s="434"/>
      <c r="C2" s="434"/>
      <c r="D2" s="434"/>
      <c r="E2" s="434"/>
      <c r="F2" s="434"/>
      <c r="G2" s="434"/>
      <c r="H2" s="238"/>
      <c r="I2" s="237"/>
      <c r="J2" s="237"/>
      <c r="K2" s="237"/>
      <c r="L2" s="237"/>
      <c r="M2" s="237"/>
      <c r="N2" s="237"/>
      <c r="O2" s="237"/>
      <c r="P2" s="237"/>
    </row>
    <row r="3" spans="1:16" ht="15" customHeight="1">
      <c r="A3" s="426" t="s">
        <v>50</v>
      </c>
      <c r="B3" s="426"/>
      <c r="C3" s="426"/>
      <c r="D3" s="427" t="s">
        <v>218</v>
      </c>
      <c r="E3" s="427"/>
      <c r="F3" s="427"/>
      <c r="G3" s="427"/>
      <c r="H3" s="239"/>
      <c r="I3" s="239"/>
      <c r="J3" s="237"/>
      <c r="K3" s="237"/>
      <c r="L3" s="237"/>
      <c r="M3" s="237"/>
      <c r="N3" s="237"/>
      <c r="O3" s="240"/>
      <c r="P3" s="237"/>
    </row>
    <row r="4" spans="1:16" ht="15" customHeight="1">
      <c r="A4" s="432" t="s">
        <v>0</v>
      </c>
      <c r="B4" s="433"/>
      <c r="C4" s="433"/>
      <c r="D4" s="428" t="s">
        <v>219</v>
      </c>
      <c r="E4" s="428"/>
      <c r="F4" s="428"/>
      <c r="G4" s="428"/>
      <c r="H4" s="239"/>
      <c r="I4" s="239"/>
      <c r="J4" s="237"/>
      <c r="K4" s="237"/>
      <c r="L4" s="237"/>
      <c r="M4" s="237"/>
      <c r="N4" s="237"/>
      <c r="O4" s="240"/>
      <c r="P4" s="237"/>
    </row>
    <row r="5" spans="1:16" ht="15" customHeight="1">
      <c r="A5" s="250" t="s">
        <v>1</v>
      </c>
      <c r="B5" s="251"/>
      <c r="C5" s="251"/>
      <c r="D5" s="429" t="s">
        <v>220</v>
      </c>
      <c r="E5" s="430"/>
      <c r="F5" s="430"/>
      <c r="G5" s="431"/>
      <c r="H5" s="239"/>
      <c r="I5" s="239"/>
      <c r="J5" s="237"/>
      <c r="K5" s="237"/>
      <c r="L5" s="237"/>
      <c r="M5" s="237"/>
      <c r="N5" s="237"/>
      <c r="O5" s="240"/>
      <c r="P5" s="237"/>
    </row>
    <row r="6" spans="1:16" ht="15" customHeight="1">
      <c r="A6" s="250" t="s">
        <v>2</v>
      </c>
      <c r="B6" s="251"/>
      <c r="C6" s="251"/>
      <c r="D6" s="443">
        <v>41365</v>
      </c>
      <c r="E6" s="444"/>
      <c r="F6" s="444"/>
      <c r="G6" s="445"/>
      <c r="H6" s="239"/>
      <c r="I6" s="239"/>
      <c r="J6" s="237"/>
      <c r="K6" s="237"/>
      <c r="L6" s="237"/>
      <c r="M6" s="237"/>
      <c r="N6" s="237"/>
      <c r="O6" s="240"/>
      <c r="P6" s="237"/>
    </row>
    <row r="7" spans="1:16" ht="15" customHeight="1">
      <c r="A7" s="250" t="s">
        <v>3</v>
      </c>
      <c r="B7" s="251"/>
      <c r="C7" s="251"/>
      <c r="D7" s="428" t="s">
        <v>221</v>
      </c>
      <c r="E7" s="428"/>
      <c r="F7" s="428"/>
      <c r="G7" s="428"/>
      <c r="H7" s="239"/>
      <c r="I7" s="239"/>
      <c r="J7" s="237"/>
      <c r="K7" s="237"/>
      <c r="L7" s="237"/>
      <c r="M7" s="237"/>
      <c r="N7" s="237"/>
      <c r="O7" s="240"/>
      <c r="P7" s="237"/>
    </row>
    <row r="8" spans="1:16" ht="18.75" customHeight="1">
      <c r="A8" s="446" t="s">
        <v>89</v>
      </c>
      <c r="B8" s="446"/>
      <c r="C8" s="446"/>
      <c r="D8" s="446"/>
      <c r="E8" s="446"/>
      <c r="F8" s="446"/>
      <c r="G8" s="446"/>
      <c r="H8" s="237"/>
      <c r="I8" s="239"/>
      <c r="J8" s="237"/>
      <c r="K8" s="237"/>
      <c r="L8" s="237"/>
      <c r="M8" s="237"/>
      <c r="N8" s="237"/>
      <c r="O8" s="240"/>
      <c r="P8" s="237"/>
    </row>
    <row r="9" spans="1:16" ht="15" customHeight="1">
      <c r="A9" s="224" t="s">
        <v>8</v>
      </c>
      <c r="B9" s="252"/>
      <c r="C9" s="252"/>
      <c r="D9" s="254" t="s">
        <v>4</v>
      </c>
      <c r="E9" s="271" t="s">
        <v>222</v>
      </c>
      <c r="F9" s="252" t="s">
        <v>6</v>
      </c>
      <c r="G9" s="325">
        <v>6</v>
      </c>
      <c r="H9" s="237"/>
      <c r="I9" s="237"/>
      <c r="J9" s="237"/>
      <c r="K9" s="237"/>
      <c r="L9" s="237"/>
      <c r="M9" s="237"/>
      <c r="N9" s="237"/>
      <c r="O9" s="237"/>
      <c r="P9" s="237"/>
    </row>
    <row r="10" spans="1:16" ht="15" customHeight="1">
      <c r="A10" s="450" t="s">
        <v>9</v>
      </c>
      <c r="B10" s="451"/>
      <c r="C10" s="452"/>
      <c r="D10" s="227" t="s">
        <v>5</v>
      </c>
      <c r="E10" s="326">
        <v>41821</v>
      </c>
      <c r="F10" s="226" t="s">
        <v>7</v>
      </c>
      <c r="G10" s="326">
        <v>41912</v>
      </c>
      <c r="H10" s="237"/>
      <c r="I10" s="237"/>
      <c r="J10" s="237"/>
      <c r="K10" s="237"/>
      <c r="L10" s="237"/>
      <c r="M10" s="237"/>
      <c r="N10" s="237"/>
      <c r="O10" s="237"/>
      <c r="P10" s="237"/>
    </row>
    <row r="11" spans="1:16" ht="15" customHeight="1">
      <c r="A11" s="432" t="s">
        <v>10</v>
      </c>
      <c r="B11" s="433"/>
      <c r="C11" s="458"/>
      <c r="D11" s="429">
        <v>6</v>
      </c>
      <c r="E11" s="430"/>
      <c r="F11" s="430"/>
      <c r="G11" s="431"/>
      <c r="H11" s="237"/>
      <c r="I11" s="237"/>
      <c r="J11" s="237"/>
      <c r="K11" s="237"/>
      <c r="L11" s="237"/>
      <c r="M11" s="237"/>
      <c r="N11" s="237"/>
      <c r="O11" s="237"/>
      <c r="P11" s="237"/>
    </row>
    <row r="12" spans="1:16" ht="18.75" customHeight="1">
      <c r="A12" s="446" t="s">
        <v>90</v>
      </c>
      <c r="B12" s="446"/>
      <c r="C12" s="446"/>
      <c r="D12" s="446"/>
      <c r="E12" s="446"/>
      <c r="F12" s="446"/>
      <c r="G12" s="446"/>
      <c r="H12" s="242"/>
      <c r="I12" s="242"/>
      <c r="J12" s="242"/>
      <c r="K12" s="242"/>
      <c r="L12" s="242"/>
      <c r="M12" s="242"/>
      <c r="N12" s="242"/>
      <c r="O12" s="242"/>
      <c r="P12" s="242"/>
    </row>
    <row r="13" spans="1:16" ht="15" customHeight="1">
      <c r="A13" s="224" t="s">
        <v>91</v>
      </c>
      <c r="B13" s="252"/>
      <c r="C13" s="252"/>
      <c r="D13" s="254" t="s">
        <v>4</v>
      </c>
      <c r="E13" s="271" t="s">
        <v>223</v>
      </c>
      <c r="F13" s="252" t="s">
        <v>6</v>
      </c>
      <c r="G13" s="325" t="s">
        <v>224</v>
      </c>
      <c r="H13" s="241"/>
      <c r="I13" s="4"/>
      <c r="J13" s="237"/>
      <c r="K13" s="237"/>
      <c r="L13" s="237"/>
      <c r="M13" s="237"/>
      <c r="N13" s="237"/>
      <c r="O13" s="237"/>
      <c r="P13" s="237"/>
    </row>
    <row r="14" spans="1:16" ht="15" customHeight="1">
      <c r="A14" s="432" t="s">
        <v>92</v>
      </c>
      <c r="B14" s="433"/>
      <c r="C14" s="458"/>
      <c r="D14" s="227" t="s">
        <v>5</v>
      </c>
      <c r="E14" s="326">
        <v>42005</v>
      </c>
      <c r="F14" s="226" t="s">
        <v>7</v>
      </c>
      <c r="G14" s="326">
        <v>42094</v>
      </c>
      <c r="H14" s="241"/>
      <c r="I14" s="4"/>
      <c r="J14" s="237"/>
      <c r="K14" s="237"/>
      <c r="L14" s="237"/>
      <c r="M14" s="237"/>
      <c r="N14" s="237"/>
      <c r="O14" s="237"/>
      <c r="P14" s="237"/>
    </row>
    <row r="15" spans="1:16" ht="15" customHeight="1">
      <c r="A15" s="432" t="s">
        <v>93</v>
      </c>
      <c r="B15" s="433"/>
      <c r="C15" s="458"/>
      <c r="D15" s="447">
        <v>4</v>
      </c>
      <c r="E15" s="448"/>
      <c r="F15" s="448"/>
      <c r="G15" s="449"/>
      <c r="H15" s="253"/>
      <c r="I15" s="253"/>
      <c r="J15" s="253"/>
      <c r="K15" s="253"/>
      <c r="L15" s="243"/>
      <c r="M15" s="243"/>
      <c r="N15" s="243"/>
      <c r="O15" s="243"/>
      <c r="P15" s="244"/>
    </row>
    <row r="16" spans="1:7" ht="15" customHeight="1">
      <c r="A16" s="4"/>
      <c r="B16" s="4"/>
      <c r="C16" s="4"/>
      <c r="D16" s="4"/>
      <c r="E16" s="4"/>
      <c r="F16" s="4"/>
      <c r="G16" s="4"/>
    </row>
    <row r="17" spans="1:7" ht="15" customHeight="1">
      <c r="A17" s="4"/>
      <c r="B17" s="4"/>
      <c r="C17" s="4"/>
      <c r="D17" s="4"/>
      <c r="E17" s="4"/>
      <c r="F17" s="4"/>
      <c r="G17" s="4"/>
    </row>
    <row r="18" spans="1:11" ht="15" customHeight="1">
      <c r="A18" s="255" t="s">
        <v>70</v>
      </c>
      <c r="B18" s="255"/>
      <c r="C18" s="256"/>
      <c r="D18" s="256"/>
      <c r="E18" s="256"/>
      <c r="F18" s="256"/>
      <c r="G18" s="256"/>
      <c r="H18" s="234"/>
      <c r="I18" s="234"/>
      <c r="J18" s="234"/>
      <c r="K18" s="234"/>
    </row>
    <row r="19" spans="1:16" ht="15" customHeight="1" thickBot="1">
      <c r="A19" s="259" t="s">
        <v>71</v>
      </c>
      <c r="B19" s="257"/>
      <c r="C19" s="257"/>
      <c r="D19" s="257"/>
      <c r="E19" s="257"/>
      <c r="F19" s="257"/>
      <c r="G19" s="257"/>
      <c r="H19" s="258"/>
      <c r="I19" s="258"/>
      <c r="J19" s="258"/>
      <c r="K19" s="258"/>
      <c r="L19" s="258"/>
      <c r="M19" s="258"/>
      <c r="N19" s="258"/>
      <c r="O19" s="258"/>
      <c r="P19" s="258"/>
    </row>
    <row r="20" spans="1:16" ht="15" customHeight="1">
      <c r="A20" s="456" t="s">
        <v>72</v>
      </c>
      <c r="B20" s="457"/>
      <c r="C20" s="245"/>
      <c r="D20" s="245"/>
      <c r="E20" s="245"/>
      <c r="F20" s="245"/>
      <c r="G20" s="245"/>
      <c r="H20" s="245"/>
      <c r="I20" s="245"/>
      <c r="J20" s="245"/>
      <c r="K20" s="245"/>
      <c r="L20" s="245"/>
      <c r="M20" s="245"/>
      <c r="N20" s="245"/>
      <c r="O20" s="439"/>
      <c r="P20" s="440"/>
    </row>
    <row r="21" spans="1:16" ht="15" customHeight="1">
      <c r="A21" s="417" t="s">
        <v>73</v>
      </c>
      <c r="B21" s="419" t="s">
        <v>74</v>
      </c>
      <c r="C21" s="420"/>
      <c r="D21" s="420"/>
      <c r="E21" s="420"/>
      <c r="F21" s="441"/>
      <c r="G21" s="260" t="s">
        <v>75</v>
      </c>
      <c r="H21" s="261"/>
      <c r="I21" s="417" t="s">
        <v>77</v>
      </c>
      <c r="J21" s="417" t="s">
        <v>78</v>
      </c>
      <c r="K21" s="417" t="s">
        <v>79</v>
      </c>
      <c r="L21" s="417" t="s">
        <v>80</v>
      </c>
      <c r="M21" s="417" t="s">
        <v>81</v>
      </c>
      <c r="N21" s="419" t="s">
        <v>82</v>
      </c>
      <c r="O21" s="420"/>
      <c r="P21" s="421"/>
    </row>
    <row r="22" spans="1:16" ht="15" customHeight="1">
      <c r="A22" s="418"/>
      <c r="B22" s="422"/>
      <c r="C22" s="423"/>
      <c r="D22" s="423"/>
      <c r="E22" s="423"/>
      <c r="F22" s="442"/>
      <c r="G22" s="262" t="s">
        <v>76</v>
      </c>
      <c r="H22" s="263"/>
      <c r="I22" s="418"/>
      <c r="J22" s="418"/>
      <c r="K22" s="418"/>
      <c r="L22" s="418"/>
      <c r="M22" s="418"/>
      <c r="N22" s="422"/>
      <c r="O22" s="423"/>
      <c r="P22" s="424"/>
    </row>
    <row r="23" spans="1:16" ht="24.75" customHeight="1">
      <c r="A23" s="418"/>
      <c r="B23" s="422"/>
      <c r="C23" s="423"/>
      <c r="D23" s="423"/>
      <c r="E23" s="423"/>
      <c r="F23" s="442"/>
      <c r="G23" s="264" t="s">
        <v>83</v>
      </c>
      <c r="H23" s="264" t="s">
        <v>84</v>
      </c>
      <c r="I23" s="418"/>
      <c r="J23" s="418"/>
      <c r="K23" s="418"/>
      <c r="L23" s="418"/>
      <c r="M23" s="418"/>
      <c r="N23" s="422"/>
      <c r="O23" s="423"/>
      <c r="P23" s="424"/>
    </row>
    <row r="24" spans="1:16" ht="57.75" customHeight="1">
      <c r="A24" s="265" t="s">
        <v>34</v>
      </c>
      <c r="B24" s="435"/>
      <c r="C24" s="435"/>
      <c r="D24" s="435"/>
      <c r="E24" s="435"/>
      <c r="F24" s="435"/>
      <c r="G24" s="334" t="s">
        <v>85</v>
      </c>
      <c r="H24" s="266" t="s">
        <v>86</v>
      </c>
      <c r="I24" s="266" t="s">
        <v>86</v>
      </c>
      <c r="J24" s="334" t="s">
        <v>85</v>
      </c>
      <c r="K24" s="267" t="s">
        <v>86</v>
      </c>
      <c r="L24" s="334" t="s">
        <v>85</v>
      </c>
      <c r="M24" s="268"/>
      <c r="N24" s="435"/>
      <c r="O24" s="435"/>
      <c r="P24" s="435"/>
    </row>
    <row r="25" spans="1:16" ht="57.75" customHeight="1">
      <c r="A25" s="269" t="s">
        <v>34</v>
      </c>
      <c r="B25" s="453"/>
      <c r="C25" s="454"/>
      <c r="D25" s="454"/>
      <c r="E25" s="454"/>
      <c r="F25" s="455"/>
      <c r="G25" s="334" t="s">
        <v>85</v>
      </c>
      <c r="H25" s="246" t="s">
        <v>86</v>
      </c>
      <c r="I25" s="246" t="s">
        <v>86</v>
      </c>
      <c r="J25" s="334" t="s">
        <v>85</v>
      </c>
      <c r="K25" s="247" t="s">
        <v>86</v>
      </c>
      <c r="L25" s="334" t="s">
        <v>85</v>
      </c>
      <c r="M25" s="248"/>
      <c r="N25" s="435"/>
      <c r="O25" s="435"/>
      <c r="P25" s="435"/>
    </row>
    <row r="26" spans="1:16" ht="57.75" customHeight="1">
      <c r="A26" s="270" t="s">
        <v>34</v>
      </c>
      <c r="B26" s="436"/>
      <c r="C26" s="437"/>
      <c r="D26" s="437"/>
      <c r="E26" s="437"/>
      <c r="F26" s="438"/>
      <c r="G26" s="334" t="s">
        <v>85</v>
      </c>
      <c r="H26" s="246" t="s">
        <v>86</v>
      </c>
      <c r="I26" s="246" t="s">
        <v>86</v>
      </c>
      <c r="J26" s="334" t="s">
        <v>85</v>
      </c>
      <c r="K26" s="247" t="s">
        <v>86</v>
      </c>
      <c r="L26" s="334" t="s">
        <v>85</v>
      </c>
      <c r="M26" s="248"/>
      <c r="N26" s="435"/>
      <c r="O26" s="435"/>
      <c r="P26" s="435"/>
    </row>
    <row r="27" spans="1:16" ht="57.75" customHeight="1">
      <c r="A27" s="270" t="s">
        <v>34</v>
      </c>
      <c r="B27" s="436"/>
      <c r="C27" s="437"/>
      <c r="D27" s="437"/>
      <c r="E27" s="437"/>
      <c r="F27" s="438"/>
      <c r="G27" s="334" t="s">
        <v>85</v>
      </c>
      <c r="H27" s="246" t="s">
        <v>86</v>
      </c>
      <c r="I27" s="246" t="s">
        <v>86</v>
      </c>
      <c r="J27" s="334" t="s">
        <v>85</v>
      </c>
      <c r="K27" s="247" t="s">
        <v>86</v>
      </c>
      <c r="L27" s="334" t="s">
        <v>85</v>
      </c>
      <c r="M27" s="248"/>
      <c r="N27" s="435"/>
      <c r="O27" s="435"/>
      <c r="P27" s="435"/>
    </row>
    <row r="28" spans="1:16" ht="57.75" customHeight="1">
      <c r="A28" s="270" t="s">
        <v>34</v>
      </c>
      <c r="B28" s="436"/>
      <c r="C28" s="437"/>
      <c r="D28" s="437"/>
      <c r="E28" s="437"/>
      <c r="F28" s="438"/>
      <c r="G28" s="334" t="s">
        <v>85</v>
      </c>
      <c r="H28" s="246" t="s">
        <v>86</v>
      </c>
      <c r="I28" s="246" t="s">
        <v>86</v>
      </c>
      <c r="J28" s="334" t="s">
        <v>85</v>
      </c>
      <c r="K28" s="247" t="s">
        <v>86</v>
      </c>
      <c r="L28" s="334" t="s">
        <v>85</v>
      </c>
      <c r="M28" s="248"/>
      <c r="N28" s="435"/>
      <c r="O28" s="435"/>
      <c r="P28" s="435"/>
    </row>
    <row r="29" spans="1:16" ht="57.75" customHeight="1">
      <c r="A29" s="270" t="s">
        <v>34</v>
      </c>
      <c r="B29" s="436"/>
      <c r="C29" s="437"/>
      <c r="D29" s="437"/>
      <c r="E29" s="437"/>
      <c r="F29" s="438"/>
      <c r="G29" s="334" t="s">
        <v>85</v>
      </c>
      <c r="H29" s="246" t="s">
        <v>86</v>
      </c>
      <c r="I29" s="246" t="s">
        <v>86</v>
      </c>
      <c r="J29" s="334" t="s">
        <v>85</v>
      </c>
      <c r="K29" s="247" t="s">
        <v>86</v>
      </c>
      <c r="L29" s="334" t="s">
        <v>85</v>
      </c>
      <c r="M29" s="248"/>
      <c r="N29" s="435"/>
      <c r="O29" s="435"/>
      <c r="P29" s="435"/>
    </row>
    <row r="30" spans="1:16" ht="57.75" customHeight="1">
      <c r="A30" s="270" t="s">
        <v>34</v>
      </c>
      <c r="B30" s="436"/>
      <c r="C30" s="437"/>
      <c r="D30" s="437"/>
      <c r="E30" s="437"/>
      <c r="F30" s="438"/>
      <c r="G30" s="334" t="s">
        <v>85</v>
      </c>
      <c r="H30" s="246" t="s">
        <v>86</v>
      </c>
      <c r="I30" s="246" t="s">
        <v>86</v>
      </c>
      <c r="J30" s="334" t="s">
        <v>85</v>
      </c>
      <c r="K30" s="247" t="s">
        <v>86</v>
      </c>
      <c r="L30" s="334" t="s">
        <v>85</v>
      </c>
      <c r="M30" s="248"/>
      <c r="N30" s="435"/>
      <c r="O30" s="435"/>
      <c r="P30" s="435"/>
    </row>
    <row r="31" spans="1:16" ht="57.75" customHeight="1">
      <c r="A31" s="270" t="s">
        <v>34</v>
      </c>
      <c r="B31" s="436"/>
      <c r="C31" s="437"/>
      <c r="D31" s="437"/>
      <c r="E31" s="437"/>
      <c r="F31" s="438"/>
      <c r="G31" s="334" t="s">
        <v>85</v>
      </c>
      <c r="H31" s="246" t="s">
        <v>86</v>
      </c>
      <c r="I31" s="246" t="s">
        <v>86</v>
      </c>
      <c r="J31" s="334" t="s">
        <v>85</v>
      </c>
      <c r="K31" s="247" t="s">
        <v>86</v>
      </c>
      <c r="L31" s="334" t="s">
        <v>85</v>
      </c>
      <c r="M31" s="248"/>
      <c r="N31" s="435"/>
      <c r="O31" s="435"/>
      <c r="P31" s="435"/>
    </row>
    <row r="32" spans="1:16" ht="57.75" customHeight="1">
      <c r="A32" s="270" t="s">
        <v>34</v>
      </c>
      <c r="B32" s="436"/>
      <c r="C32" s="437"/>
      <c r="D32" s="437"/>
      <c r="E32" s="437"/>
      <c r="F32" s="438"/>
      <c r="G32" s="334" t="s">
        <v>85</v>
      </c>
      <c r="H32" s="246" t="s">
        <v>86</v>
      </c>
      <c r="I32" s="246" t="s">
        <v>86</v>
      </c>
      <c r="J32" s="334" t="s">
        <v>85</v>
      </c>
      <c r="K32" s="247" t="s">
        <v>86</v>
      </c>
      <c r="L32" s="334" t="s">
        <v>85</v>
      </c>
      <c r="M32" s="248"/>
      <c r="N32" s="435"/>
      <c r="O32" s="435"/>
      <c r="P32" s="435"/>
    </row>
    <row r="33" spans="1:16" ht="57.75" customHeight="1">
      <c r="A33" s="265" t="s">
        <v>34</v>
      </c>
      <c r="B33" s="436"/>
      <c r="C33" s="437"/>
      <c r="D33" s="437"/>
      <c r="E33" s="437"/>
      <c r="F33" s="438"/>
      <c r="G33" s="334" t="s">
        <v>85</v>
      </c>
      <c r="H33" s="246" t="s">
        <v>86</v>
      </c>
      <c r="I33" s="246" t="s">
        <v>86</v>
      </c>
      <c r="J33" s="334" t="s">
        <v>85</v>
      </c>
      <c r="K33" s="247" t="s">
        <v>86</v>
      </c>
      <c r="L33" s="334" t="s">
        <v>85</v>
      </c>
      <c r="M33" s="248"/>
      <c r="N33" s="435"/>
      <c r="O33" s="435"/>
      <c r="P33" s="435"/>
    </row>
    <row r="34" spans="1:7" ht="15">
      <c r="A34" s="249"/>
      <c r="B34" s="243"/>
      <c r="C34" s="243"/>
      <c r="D34" s="243"/>
      <c r="E34" s="243"/>
      <c r="F34" s="243"/>
      <c r="G34" s="243"/>
    </row>
    <row r="35" spans="1:7" ht="15">
      <c r="A35" s="237"/>
      <c r="B35" s="237"/>
      <c r="C35" s="237"/>
      <c r="D35" s="237"/>
      <c r="E35" s="237"/>
      <c r="F35" s="237"/>
      <c r="G35" s="237"/>
    </row>
    <row r="36" spans="1:7" ht="15">
      <c r="A36" s="237"/>
      <c r="B36" s="237"/>
      <c r="C36" s="237"/>
      <c r="D36" s="237"/>
      <c r="E36" s="237"/>
      <c r="F36" s="237"/>
      <c r="G36" s="237"/>
    </row>
  </sheetData>
  <sheetProtection password="CDDA" sheet="1" objects="1" scenarios="1"/>
  <mergeCells count="47">
    <mergeCell ref="D7:G7"/>
    <mergeCell ref="B29:F29"/>
    <mergeCell ref="B24:F24"/>
    <mergeCell ref="A11:C11"/>
    <mergeCell ref="A14:C14"/>
    <mergeCell ref="A15:C15"/>
    <mergeCell ref="A21:A23"/>
    <mergeCell ref="B30:F30"/>
    <mergeCell ref="B31:F31"/>
    <mergeCell ref="B32:F32"/>
    <mergeCell ref="A20:B20"/>
    <mergeCell ref="D11:G11"/>
    <mergeCell ref="N27:P27"/>
    <mergeCell ref="N28:P28"/>
    <mergeCell ref="N29:P29"/>
    <mergeCell ref="N30:P30"/>
    <mergeCell ref="N31:P31"/>
    <mergeCell ref="N33:P33"/>
    <mergeCell ref="B33:F33"/>
    <mergeCell ref="D6:G6"/>
    <mergeCell ref="A8:G8"/>
    <mergeCell ref="A12:G12"/>
    <mergeCell ref="D15:G15"/>
    <mergeCell ref="A10:C10"/>
    <mergeCell ref="N24:P24"/>
    <mergeCell ref="B25:F25"/>
    <mergeCell ref="B26:F26"/>
    <mergeCell ref="N32:P32"/>
    <mergeCell ref="B27:F27"/>
    <mergeCell ref="B28:F28"/>
    <mergeCell ref="N25:P25"/>
    <mergeCell ref="N26:P26"/>
    <mergeCell ref="O20:P20"/>
    <mergeCell ref="B21:F23"/>
    <mergeCell ref="I21:I23"/>
    <mergeCell ref="J21:J23"/>
    <mergeCell ref="K21:K23"/>
    <mergeCell ref="L21:L23"/>
    <mergeCell ref="M21:M23"/>
    <mergeCell ref="N21:P23"/>
    <mergeCell ref="A1:F1"/>
    <mergeCell ref="A3:C3"/>
    <mergeCell ref="D3:G3"/>
    <mergeCell ref="D4:G4"/>
    <mergeCell ref="D5:G5"/>
    <mergeCell ref="A4:C4"/>
    <mergeCell ref="A2:G2"/>
  </mergeCells>
  <dataValidations count="5">
    <dataValidation type="list" allowBlank="1" showInputMessage="1" showErrorMessage="1" sqref="D4:G4">
      <formula1>"Select, STH, SCH, Oncho, LF, Trachoma, STH &amp; SCH, Integrated"</formula1>
    </dataValidation>
    <dataValidation type="list" allowBlank="1" showInputMessage="1" showErrorMessage="1" sqref="D7:G7">
      <formula1>"Select,USD,GBP"</formula1>
    </dataValidation>
    <dataValidation type="list" allowBlank="1" showInputMessage="1" showErrorMessage="1" sqref="A24:A33">
      <formula1>"Select, Impact, Outcome"</formula1>
    </dataValidation>
    <dataValidation type="list" allowBlank="1" showInputMessage="1" sqref="E13">
      <formula1>"Select,Quarter,Semester,Annual,Other (type)"</formula1>
    </dataValidation>
    <dataValidation type="list" allowBlank="1" showInputMessage="1" sqref="E9">
      <formula1>"Select,Quarterly,Periodic,Semester,Annual"</formula1>
    </dataValidation>
  </dataValidations>
  <printOptions horizontalCentered="1"/>
  <pageMargins left="0.59" right="0.66" top="0.59" bottom="0.59" header="0.32" footer="0.2"/>
  <pageSetup fitToHeight="1" fitToWidth="1" orientation="landscape" paperSize="9" scale="50"/>
  <headerFooter alignWithMargins="0">
    <oddHeader>&amp;R&amp;"Calibri,Regular"&amp;K000000&amp;G</oddHeader>
    <oddFooter>&amp;C&amp;"Calibri,Regular"&amp;K000000The END Fund Periodic Reporting and Cash Request Forms
&amp;R&amp;"Calibri,Regular"&amp;K000000
</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O35"/>
  <sheetViews>
    <sheetView showGridLines="0" tabSelected="1" zoomScale="50" zoomScaleNormal="50" workbookViewId="0" topLeftCell="A1">
      <selection activeCell="N13" sqref="N13:O13"/>
    </sheetView>
  </sheetViews>
  <sheetFormatPr defaultColWidth="11.00390625" defaultRowHeight="15.75"/>
  <cols>
    <col min="1" max="2" width="14.50390625" style="0" customWidth="1"/>
    <col min="3" max="3" width="12.50390625" style="0" customWidth="1"/>
    <col min="4" max="4" width="16.125" style="0" customWidth="1"/>
    <col min="5" max="5" width="17.00390625" style="0" customWidth="1"/>
    <col min="6" max="6" width="19.375" style="0" customWidth="1"/>
    <col min="7" max="7" width="16.625" style="0" customWidth="1"/>
    <col min="8" max="8" width="12.125" style="0" customWidth="1"/>
    <col min="9" max="10" width="14.875" style="0" customWidth="1"/>
    <col min="11" max="12" width="14.625" style="0" customWidth="1"/>
    <col min="13" max="13" width="13.00390625" style="0" customWidth="1"/>
    <col min="14" max="14" width="28.375" style="0" customWidth="1"/>
    <col min="15" max="15" width="42.875" style="0" customWidth="1"/>
  </cols>
  <sheetData>
    <row r="1" spans="1:7" ht="21">
      <c r="A1" s="425" t="s">
        <v>88</v>
      </c>
      <c r="B1" s="425"/>
      <c r="C1" s="425"/>
      <c r="D1" s="425"/>
      <c r="E1" s="425"/>
      <c r="F1" s="425"/>
      <c r="G1" s="235"/>
    </row>
    <row r="2" spans="1:7" ht="21">
      <c r="A2" s="235"/>
      <c r="B2" s="235"/>
      <c r="C2" s="235"/>
      <c r="D2" s="235"/>
      <c r="E2" s="235"/>
      <c r="F2" s="235"/>
      <c r="G2" s="235"/>
    </row>
    <row r="3" spans="1:7" ht="15">
      <c r="A3" s="434" t="s">
        <v>106</v>
      </c>
      <c r="B3" s="434"/>
      <c r="C3" s="434"/>
      <c r="D3" s="434"/>
      <c r="E3" s="434"/>
      <c r="F3" s="434"/>
      <c r="G3" s="434"/>
    </row>
    <row r="4" spans="1:7" ht="15" customHeight="1">
      <c r="A4" s="272" t="s">
        <v>8</v>
      </c>
      <c r="B4" s="272"/>
      <c r="C4" s="272"/>
      <c r="D4" s="273" t="s">
        <v>4</v>
      </c>
      <c r="E4" s="296" t="str">
        <f>IF('1. Program Outcomes &amp; Impact'!E9="SELECT","",'1. Program Outcomes &amp; Impact'!E9)</f>
        <v>Periodic</v>
      </c>
      <c r="F4" s="272" t="s">
        <v>6</v>
      </c>
      <c r="G4" s="291">
        <f>IF('1. Program Outcomes &amp; Impact'!G9="","",'1. Program Outcomes &amp; Impact'!G9)</f>
        <v>6</v>
      </c>
    </row>
    <row r="5" spans="1:7" ht="15" customHeight="1">
      <c r="A5" s="450" t="s">
        <v>9</v>
      </c>
      <c r="B5" s="451"/>
      <c r="C5" s="452"/>
      <c r="D5" s="227" t="s">
        <v>5</v>
      </c>
      <c r="E5" s="290">
        <f>IF('1. Program Outcomes &amp; Impact'!E10="","",'1. Program Outcomes &amp; Impact'!E10)</f>
        <v>41821</v>
      </c>
      <c r="F5" s="226" t="s">
        <v>7</v>
      </c>
      <c r="G5" s="290">
        <f>IF('1. Program Outcomes &amp; Impact'!G10="","",'1. Program Outcomes &amp; Impact'!G10)</f>
        <v>41912</v>
      </c>
    </row>
    <row r="6" spans="1:7" ht="15" customHeight="1">
      <c r="A6" s="432" t="s">
        <v>10</v>
      </c>
      <c r="B6" s="433"/>
      <c r="C6" s="458"/>
      <c r="D6" s="472">
        <f>IF('1. Program Outcomes &amp; Impact'!D11="","",'1. Program Outcomes &amp; Impact'!D11)</f>
        <v>6</v>
      </c>
      <c r="E6" s="473">
        <f>IF('1. Program Outcomes &amp; Impact'!E11="","",'1. Program Outcomes &amp; Impact'!E11)</f>
      </c>
      <c r="F6" s="473">
        <f>IF('1. Program Outcomes &amp; Impact'!F11="","",'1. Program Outcomes &amp; Impact'!F11)</f>
      </c>
      <c r="G6" s="474">
        <f>IF('1. Program Outcomes &amp; Impact'!G11="","",'1. Program Outcomes &amp; Impact'!G11)</f>
      </c>
    </row>
    <row r="8" spans="1:15" ht="15.75" thickBot="1">
      <c r="A8" s="282" t="s">
        <v>104</v>
      </c>
      <c r="B8" s="200"/>
      <c r="C8" s="274"/>
      <c r="D8" s="274"/>
      <c r="E8" s="274"/>
      <c r="F8" s="274"/>
      <c r="G8" s="274"/>
      <c r="H8" s="274"/>
      <c r="I8" s="274"/>
      <c r="J8" s="274"/>
      <c r="K8" s="274"/>
      <c r="L8" s="274"/>
      <c r="M8" s="274"/>
      <c r="N8" s="274"/>
      <c r="O8" s="274"/>
    </row>
    <row r="9" spans="1:15" ht="19.5" customHeight="1">
      <c r="A9" s="486" t="s">
        <v>94</v>
      </c>
      <c r="B9" s="487"/>
      <c r="C9" s="487"/>
      <c r="D9" s="487"/>
      <c r="E9" s="487"/>
      <c r="F9" s="487"/>
      <c r="G9" s="487"/>
      <c r="H9" s="487"/>
      <c r="I9" s="487"/>
      <c r="J9" s="487"/>
      <c r="K9" s="487"/>
      <c r="L9" s="487"/>
      <c r="M9" s="487"/>
      <c r="N9" s="487"/>
      <c r="O9" s="487"/>
    </row>
    <row r="10" spans="1:15" ht="45.75" customHeight="1">
      <c r="A10" s="459" t="s">
        <v>95</v>
      </c>
      <c r="B10" s="459" t="s">
        <v>96</v>
      </c>
      <c r="C10" s="462" t="s">
        <v>74</v>
      </c>
      <c r="D10" s="463"/>
      <c r="E10" s="463"/>
      <c r="F10" s="463"/>
      <c r="G10" s="462" t="s">
        <v>97</v>
      </c>
      <c r="H10" s="459" t="s">
        <v>98</v>
      </c>
      <c r="I10" s="478" t="s">
        <v>99</v>
      </c>
      <c r="J10" s="479"/>
      <c r="K10" s="475" t="s">
        <v>100</v>
      </c>
      <c r="L10" s="459" t="s">
        <v>101</v>
      </c>
      <c r="M10" s="459" t="s">
        <v>102</v>
      </c>
      <c r="N10" s="462" t="s">
        <v>103</v>
      </c>
      <c r="O10" s="466"/>
    </row>
    <row r="11" spans="1:15" ht="54.75" customHeight="1">
      <c r="A11" s="460"/>
      <c r="B11" s="461"/>
      <c r="C11" s="464"/>
      <c r="D11" s="465"/>
      <c r="E11" s="465"/>
      <c r="F11" s="465"/>
      <c r="G11" s="464"/>
      <c r="H11" s="460"/>
      <c r="I11" s="283" t="s">
        <v>83</v>
      </c>
      <c r="J11" s="283" t="s">
        <v>84</v>
      </c>
      <c r="K11" s="476"/>
      <c r="L11" s="477"/>
      <c r="M11" s="460"/>
      <c r="N11" s="467"/>
      <c r="O11" s="468"/>
    </row>
    <row r="12" spans="1:15" ht="30.75" customHeight="1">
      <c r="A12" s="275"/>
      <c r="B12" s="275"/>
      <c r="C12" s="469"/>
      <c r="D12" s="470"/>
      <c r="E12" s="470"/>
      <c r="F12" s="470"/>
      <c r="G12" s="265" t="s">
        <v>34</v>
      </c>
      <c r="H12" s="276" t="s">
        <v>34</v>
      </c>
      <c r="I12" s="333"/>
      <c r="J12" s="277"/>
      <c r="K12" s="332" t="s">
        <v>86</v>
      </c>
      <c r="L12" s="332" t="s">
        <v>86</v>
      </c>
      <c r="M12" s="278"/>
      <c r="N12" s="469"/>
      <c r="O12" s="471"/>
    </row>
    <row r="13" spans="1:15" ht="30.75" customHeight="1">
      <c r="A13" s="275"/>
      <c r="B13" s="275"/>
      <c r="C13" s="469"/>
      <c r="D13" s="470"/>
      <c r="E13" s="470"/>
      <c r="F13" s="470"/>
      <c r="G13" s="265" t="s">
        <v>34</v>
      </c>
      <c r="H13" s="276" t="s">
        <v>34</v>
      </c>
      <c r="I13" s="333"/>
      <c r="J13" s="277"/>
      <c r="K13" s="332" t="s">
        <v>86</v>
      </c>
      <c r="L13" s="332" t="s">
        <v>86</v>
      </c>
      <c r="M13" s="278"/>
      <c r="N13" s="469"/>
      <c r="O13" s="471"/>
    </row>
    <row r="14" spans="1:15" ht="30.75" customHeight="1">
      <c r="A14" s="275"/>
      <c r="B14" s="275"/>
      <c r="C14" s="469"/>
      <c r="D14" s="470"/>
      <c r="E14" s="470"/>
      <c r="F14" s="470"/>
      <c r="G14" s="265" t="s">
        <v>34</v>
      </c>
      <c r="H14" s="276" t="s">
        <v>34</v>
      </c>
      <c r="I14" s="333"/>
      <c r="J14" s="277"/>
      <c r="K14" s="332" t="s">
        <v>86</v>
      </c>
      <c r="L14" s="332" t="s">
        <v>86</v>
      </c>
      <c r="M14" s="278"/>
      <c r="N14" s="469"/>
      <c r="O14" s="471"/>
    </row>
    <row r="15" spans="1:15" ht="30.75" customHeight="1">
      <c r="A15" s="275"/>
      <c r="B15" s="275"/>
      <c r="C15" s="469"/>
      <c r="D15" s="470"/>
      <c r="E15" s="470"/>
      <c r="F15" s="470"/>
      <c r="G15" s="265" t="s">
        <v>34</v>
      </c>
      <c r="H15" s="276" t="s">
        <v>34</v>
      </c>
      <c r="I15" s="333"/>
      <c r="J15" s="277"/>
      <c r="K15" s="332" t="s">
        <v>86</v>
      </c>
      <c r="L15" s="332" t="s">
        <v>86</v>
      </c>
      <c r="M15" s="278"/>
      <c r="N15" s="469"/>
      <c r="O15" s="471"/>
    </row>
    <row r="16" spans="1:15" ht="30.75" customHeight="1">
      <c r="A16" s="275"/>
      <c r="B16" s="275"/>
      <c r="C16" s="469"/>
      <c r="D16" s="470"/>
      <c r="E16" s="470"/>
      <c r="F16" s="470"/>
      <c r="G16" s="265" t="s">
        <v>34</v>
      </c>
      <c r="H16" s="276" t="s">
        <v>34</v>
      </c>
      <c r="I16" s="333"/>
      <c r="J16" s="277"/>
      <c r="K16" s="332" t="s">
        <v>86</v>
      </c>
      <c r="L16" s="332" t="s">
        <v>86</v>
      </c>
      <c r="M16" s="278"/>
      <c r="N16" s="469"/>
      <c r="O16" s="471"/>
    </row>
    <row r="17" spans="1:15" ht="30" customHeight="1">
      <c r="A17" s="275"/>
      <c r="B17" s="275"/>
      <c r="C17" s="469"/>
      <c r="D17" s="470"/>
      <c r="E17" s="470"/>
      <c r="F17" s="470"/>
      <c r="G17" s="265" t="s">
        <v>34</v>
      </c>
      <c r="H17" s="276" t="s">
        <v>34</v>
      </c>
      <c r="I17" s="333"/>
      <c r="J17" s="277"/>
      <c r="K17" s="332" t="s">
        <v>86</v>
      </c>
      <c r="L17" s="332" t="s">
        <v>86</v>
      </c>
      <c r="M17" s="278"/>
      <c r="N17" s="469"/>
      <c r="O17" s="471"/>
    </row>
    <row r="18" spans="1:15" ht="30" customHeight="1">
      <c r="A18" s="275"/>
      <c r="B18" s="275"/>
      <c r="C18" s="469"/>
      <c r="D18" s="470"/>
      <c r="E18" s="470"/>
      <c r="F18" s="470"/>
      <c r="G18" s="265" t="s">
        <v>34</v>
      </c>
      <c r="H18" s="276" t="s">
        <v>34</v>
      </c>
      <c r="I18" s="333"/>
      <c r="J18" s="277"/>
      <c r="K18" s="332" t="s">
        <v>86</v>
      </c>
      <c r="L18" s="332" t="s">
        <v>86</v>
      </c>
      <c r="M18" s="278"/>
      <c r="N18" s="469"/>
      <c r="O18" s="471"/>
    </row>
    <row r="19" spans="1:15" ht="30" customHeight="1">
      <c r="A19" s="275"/>
      <c r="B19" s="275"/>
      <c r="C19" s="469"/>
      <c r="D19" s="470"/>
      <c r="E19" s="470"/>
      <c r="F19" s="470"/>
      <c r="G19" s="265" t="s">
        <v>34</v>
      </c>
      <c r="H19" s="276" t="s">
        <v>34</v>
      </c>
      <c r="I19" s="333"/>
      <c r="J19" s="277"/>
      <c r="K19" s="332" t="s">
        <v>86</v>
      </c>
      <c r="L19" s="332" t="s">
        <v>86</v>
      </c>
      <c r="M19" s="278"/>
      <c r="N19" s="469"/>
      <c r="O19" s="471"/>
    </row>
    <row r="20" spans="1:15" ht="30" customHeight="1">
      <c r="A20" s="275"/>
      <c r="B20" s="275"/>
      <c r="C20" s="469"/>
      <c r="D20" s="470"/>
      <c r="E20" s="470"/>
      <c r="F20" s="470"/>
      <c r="G20" s="265" t="s">
        <v>34</v>
      </c>
      <c r="H20" s="276" t="s">
        <v>34</v>
      </c>
      <c r="I20" s="333"/>
      <c r="J20" s="277"/>
      <c r="K20" s="332" t="s">
        <v>86</v>
      </c>
      <c r="L20" s="332" t="s">
        <v>86</v>
      </c>
      <c r="M20" s="278"/>
      <c r="N20" s="469"/>
      <c r="O20" s="471"/>
    </row>
    <row r="21" spans="1:15" ht="30" customHeight="1">
      <c r="A21" s="275"/>
      <c r="B21" s="275"/>
      <c r="C21" s="469"/>
      <c r="D21" s="470"/>
      <c r="E21" s="470"/>
      <c r="F21" s="470"/>
      <c r="G21" s="265" t="s">
        <v>34</v>
      </c>
      <c r="H21" s="276" t="s">
        <v>34</v>
      </c>
      <c r="I21" s="333"/>
      <c r="J21" s="277"/>
      <c r="K21" s="332" t="s">
        <v>86</v>
      </c>
      <c r="L21" s="332" t="s">
        <v>86</v>
      </c>
      <c r="M21" s="278"/>
      <c r="N21" s="469"/>
      <c r="O21" s="471"/>
    </row>
    <row r="22" spans="1:15" ht="30" customHeight="1">
      <c r="A22" s="275"/>
      <c r="B22" s="275"/>
      <c r="C22" s="469"/>
      <c r="D22" s="470"/>
      <c r="E22" s="470"/>
      <c r="F22" s="470"/>
      <c r="G22" s="265" t="s">
        <v>34</v>
      </c>
      <c r="H22" s="276" t="s">
        <v>34</v>
      </c>
      <c r="I22" s="333"/>
      <c r="J22" s="277"/>
      <c r="K22" s="332" t="s">
        <v>86</v>
      </c>
      <c r="L22" s="332" t="s">
        <v>86</v>
      </c>
      <c r="M22" s="278"/>
      <c r="N22" s="469"/>
      <c r="O22" s="471"/>
    </row>
    <row r="23" spans="1:15" ht="30" customHeight="1">
      <c r="A23" s="275"/>
      <c r="B23" s="275"/>
      <c r="C23" s="469"/>
      <c r="D23" s="470"/>
      <c r="E23" s="470"/>
      <c r="F23" s="470"/>
      <c r="G23" s="265" t="s">
        <v>34</v>
      </c>
      <c r="H23" s="276" t="s">
        <v>34</v>
      </c>
      <c r="I23" s="333"/>
      <c r="J23" s="277"/>
      <c r="K23" s="332" t="s">
        <v>86</v>
      </c>
      <c r="L23" s="332" t="s">
        <v>86</v>
      </c>
      <c r="M23" s="278"/>
      <c r="N23" s="469"/>
      <c r="O23" s="471"/>
    </row>
    <row r="24" spans="1:15" ht="30" customHeight="1">
      <c r="A24" s="275"/>
      <c r="B24" s="275"/>
      <c r="C24" s="469"/>
      <c r="D24" s="470"/>
      <c r="E24" s="470"/>
      <c r="F24" s="470"/>
      <c r="G24" s="265" t="s">
        <v>34</v>
      </c>
      <c r="H24" s="276" t="s">
        <v>34</v>
      </c>
      <c r="I24" s="333"/>
      <c r="J24" s="277"/>
      <c r="K24" s="332" t="s">
        <v>86</v>
      </c>
      <c r="L24" s="332" t="s">
        <v>86</v>
      </c>
      <c r="M24" s="278"/>
      <c r="N24" s="469"/>
      <c r="O24" s="471"/>
    </row>
    <row r="25" spans="1:15" ht="30" customHeight="1">
      <c r="A25" s="275"/>
      <c r="B25" s="275"/>
      <c r="C25" s="469"/>
      <c r="D25" s="470"/>
      <c r="E25" s="470"/>
      <c r="F25" s="470"/>
      <c r="G25" s="265" t="s">
        <v>34</v>
      </c>
      <c r="H25" s="276" t="s">
        <v>34</v>
      </c>
      <c r="I25" s="333"/>
      <c r="J25" s="279"/>
      <c r="K25" s="332" t="s">
        <v>86</v>
      </c>
      <c r="L25" s="332" t="s">
        <v>86</v>
      </c>
      <c r="M25" s="278"/>
      <c r="N25" s="469"/>
      <c r="O25" s="471"/>
    </row>
    <row r="26" spans="1:15" ht="30" customHeight="1">
      <c r="A26" s="275"/>
      <c r="B26" s="275"/>
      <c r="C26" s="469"/>
      <c r="D26" s="470"/>
      <c r="E26" s="470"/>
      <c r="F26" s="470"/>
      <c r="G26" s="265" t="s">
        <v>34</v>
      </c>
      <c r="H26" s="276" t="s">
        <v>34</v>
      </c>
      <c r="I26" s="333"/>
      <c r="J26" s="279"/>
      <c r="K26" s="332" t="s">
        <v>86</v>
      </c>
      <c r="L26" s="332" t="s">
        <v>86</v>
      </c>
      <c r="M26" s="278"/>
      <c r="N26" s="469"/>
      <c r="O26" s="471"/>
    </row>
    <row r="27" spans="1:15" ht="30" customHeight="1">
      <c r="A27" s="275"/>
      <c r="B27" s="275"/>
      <c r="C27" s="469"/>
      <c r="D27" s="470"/>
      <c r="E27" s="470"/>
      <c r="F27" s="470"/>
      <c r="G27" s="265" t="s">
        <v>34</v>
      </c>
      <c r="H27" s="276" t="s">
        <v>34</v>
      </c>
      <c r="I27" s="333"/>
      <c r="J27" s="279"/>
      <c r="K27" s="332" t="s">
        <v>86</v>
      </c>
      <c r="L27" s="332" t="s">
        <v>86</v>
      </c>
      <c r="M27" s="278"/>
      <c r="N27" s="469"/>
      <c r="O27" s="471"/>
    </row>
    <row r="28" spans="1:15" ht="30" customHeight="1">
      <c r="A28" s="275"/>
      <c r="B28" s="275"/>
      <c r="C28" s="469"/>
      <c r="D28" s="470"/>
      <c r="E28" s="470"/>
      <c r="F28" s="470"/>
      <c r="G28" s="265" t="s">
        <v>34</v>
      </c>
      <c r="H28" s="276" t="s">
        <v>34</v>
      </c>
      <c r="I28" s="333"/>
      <c r="J28" s="279"/>
      <c r="K28" s="332" t="s">
        <v>86</v>
      </c>
      <c r="L28" s="332" t="s">
        <v>86</v>
      </c>
      <c r="M28" s="278"/>
      <c r="N28" s="469"/>
      <c r="O28" s="471"/>
    </row>
    <row r="29" spans="1:15" ht="30" customHeight="1">
      <c r="A29" s="275"/>
      <c r="B29" s="275"/>
      <c r="C29" s="469"/>
      <c r="D29" s="470"/>
      <c r="E29" s="470"/>
      <c r="F29" s="470"/>
      <c r="G29" s="265" t="s">
        <v>34</v>
      </c>
      <c r="H29" s="276" t="s">
        <v>34</v>
      </c>
      <c r="I29" s="333"/>
      <c r="J29" s="279"/>
      <c r="K29" s="332" t="s">
        <v>86</v>
      </c>
      <c r="L29" s="332" t="s">
        <v>86</v>
      </c>
      <c r="M29" s="278"/>
      <c r="N29" s="469"/>
      <c r="O29" s="471"/>
    </row>
    <row r="30" spans="1:15" ht="12" customHeight="1">
      <c r="A30" s="488"/>
      <c r="B30" s="489"/>
      <c r="C30" s="489"/>
      <c r="D30" s="489"/>
      <c r="E30" s="489"/>
      <c r="F30" s="489"/>
      <c r="G30" s="489"/>
      <c r="H30" s="489"/>
      <c r="I30" s="489"/>
      <c r="J30" s="489"/>
      <c r="K30" s="489"/>
      <c r="L30" s="489"/>
      <c r="M30" s="489"/>
      <c r="N30" s="489"/>
      <c r="O30" s="490"/>
    </row>
    <row r="31" spans="1:15" ht="15">
      <c r="A31" s="280" t="s">
        <v>105</v>
      </c>
      <c r="B31" s="281"/>
      <c r="C31" s="219"/>
      <c r="D31" s="219"/>
      <c r="E31" s="219"/>
      <c r="F31" s="219"/>
      <c r="G31" s="219"/>
      <c r="H31" s="219"/>
      <c r="I31" s="219"/>
      <c r="J31" s="219"/>
      <c r="K31" s="219"/>
      <c r="L31" s="219"/>
      <c r="M31" s="219"/>
      <c r="N31" s="219"/>
      <c r="O31" s="219"/>
    </row>
    <row r="32" spans="1:15" ht="15.75" thickBot="1">
      <c r="A32" s="280"/>
      <c r="B32" s="281"/>
      <c r="C32" s="219"/>
      <c r="D32" s="219"/>
      <c r="E32" s="219"/>
      <c r="F32" s="219"/>
      <c r="G32" s="219"/>
      <c r="H32" s="219"/>
      <c r="I32" s="219"/>
      <c r="J32" s="219"/>
      <c r="K32" s="219"/>
      <c r="L32" s="219"/>
      <c r="M32" s="219"/>
      <c r="N32" s="219"/>
      <c r="O32" s="219"/>
    </row>
    <row r="33" spans="1:15" ht="15.75" customHeight="1">
      <c r="A33" s="481" t="s">
        <v>151</v>
      </c>
      <c r="B33" s="482"/>
      <c r="C33" s="482"/>
      <c r="D33" s="482"/>
      <c r="E33" s="482"/>
      <c r="F33" s="482"/>
      <c r="G33" s="482"/>
      <c r="H33" s="482"/>
      <c r="I33" s="482"/>
      <c r="J33" s="482"/>
      <c r="K33" s="482"/>
      <c r="L33" s="482"/>
      <c r="M33" s="482"/>
      <c r="N33" s="482"/>
      <c r="O33" s="482"/>
    </row>
    <row r="34" spans="1:15" ht="18.75" customHeight="1" thickBot="1">
      <c r="A34" s="480" t="s">
        <v>152</v>
      </c>
      <c r="B34" s="480"/>
      <c r="C34" s="480"/>
      <c r="D34" s="480"/>
      <c r="E34" s="480"/>
      <c r="F34" s="480"/>
      <c r="G34" s="480"/>
      <c r="H34" s="480"/>
      <c r="I34" s="480"/>
      <c r="J34" s="480"/>
      <c r="K34" s="480"/>
      <c r="L34" s="480"/>
      <c r="M34" s="480"/>
      <c r="N34" s="480"/>
      <c r="O34" s="480"/>
    </row>
    <row r="35" spans="1:15" ht="81.75" customHeight="1" thickBot="1">
      <c r="A35" s="483"/>
      <c r="B35" s="484"/>
      <c r="C35" s="484"/>
      <c r="D35" s="484"/>
      <c r="E35" s="484"/>
      <c r="F35" s="484"/>
      <c r="G35" s="484"/>
      <c r="H35" s="484"/>
      <c r="I35" s="484"/>
      <c r="J35" s="484"/>
      <c r="K35" s="484"/>
      <c r="L35" s="484"/>
      <c r="M35" s="484"/>
      <c r="N35" s="484"/>
      <c r="O35" s="485"/>
    </row>
  </sheetData>
  <sheetProtection password="CDDA" sheet="1" objects="1" scenarios="1"/>
  <mergeCells count="56">
    <mergeCell ref="A35:O35"/>
    <mergeCell ref="A9:O9"/>
    <mergeCell ref="C29:F29"/>
    <mergeCell ref="N29:O29"/>
    <mergeCell ref="A30:O30"/>
    <mergeCell ref="C28:F28"/>
    <mergeCell ref="N28:O28"/>
    <mergeCell ref="C25:F25"/>
    <mergeCell ref="N25:O25"/>
    <mergeCell ref="C26:F26"/>
    <mergeCell ref="N22:O22"/>
    <mergeCell ref="C23:F23"/>
    <mergeCell ref="N23:O23"/>
    <mergeCell ref="C24:F24"/>
    <mergeCell ref="N24:O24"/>
    <mergeCell ref="C22:F22"/>
    <mergeCell ref="A34:O34"/>
    <mergeCell ref="A33:O33"/>
    <mergeCell ref="N26:O26"/>
    <mergeCell ref="C27:F27"/>
    <mergeCell ref="N27:O27"/>
    <mergeCell ref="C19:F19"/>
    <mergeCell ref="N19:O19"/>
    <mergeCell ref="C20:F20"/>
    <mergeCell ref="N20:O20"/>
    <mergeCell ref="C21:F21"/>
    <mergeCell ref="N21:O21"/>
    <mergeCell ref="C16:F16"/>
    <mergeCell ref="N16:O16"/>
    <mergeCell ref="C17:F17"/>
    <mergeCell ref="N17:O17"/>
    <mergeCell ref="C18:F18"/>
    <mergeCell ref="N18:O18"/>
    <mergeCell ref="N14:O14"/>
    <mergeCell ref="C15:F15"/>
    <mergeCell ref="N15:O15"/>
    <mergeCell ref="N12:O12"/>
    <mergeCell ref="K10:K11"/>
    <mergeCell ref="L10:L11"/>
    <mergeCell ref="G10:G11"/>
    <mergeCell ref="H10:H11"/>
    <mergeCell ref="I10:J10"/>
    <mergeCell ref="A1:F1"/>
    <mergeCell ref="A3:G3"/>
    <mergeCell ref="A5:C5"/>
    <mergeCell ref="A6:C6"/>
    <mergeCell ref="D6:G6"/>
    <mergeCell ref="C14:F14"/>
    <mergeCell ref="A10:A11"/>
    <mergeCell ref="B10:B11"/>
    <mergeCell ref="C10:F11"/>
    <mergeCell ref="N10:O11"/>
    <mergeCell ref="C13:F13"/>
    <mergeCell ref="N13:O13"/>
    <mergeCell ref="C12:F12"/>
    <mergeCell ref="M10:M11"/>
  </mergeCells>
  <dataValidations count="3">
    <dataValidation type="list" allowBlank="1" showInputMessage="1" sqref="E4">
      <formula1>"Select,Quarter,Semester,Annual,Other (type)"</formula1>
    </dataValidation>
    <dataValidation type="list" allowBlank="1" showInputMessage="1" showErrorMessage="1" sqref="H12:H29">
      <formula1>"Select, Y-cumulative annually, N-not cumulative, Y- over entire grant"</formula1>
    </dataValidation>
    <dataValidation type="list" allowBlank="1" showInputMessage="1" showErrorMessage="1" sqref="G12:G29">
      <formula1>"Select, National Program, Current grant, Current &amp; National Program, Other"</formula1>
    </dataValidation>
  </dataValidations>
  <printOptions horizontalCentered="1"/>
  <pageMargins left="0.59" right="0.66" top="0.59" bottom="0.59" header="0.32" footer="0.2"/>
  <pageSetup fitToHeight="1" fitToWidth="1" orientation="landscape" paperSize="9" scale="47"/>
  <headerFooter alignWithMargins="0">
    <oddHeader>&amp;R&amp;"Calibri,Regular"&amp;K000000&amp;G</oddHeader>
    <oddFooter>&amp;C&amp;"Calibri,Regular"&amp;K000000The END Fund Periodic Reporting and Cash Request Forms
&amp;R&amp;"Calibri,Regular"&amp;K000000
</oddFooter>
  </headerFooter>
  <ignoredErrors>
    <ignoredError sqref="E4" unlockedFormula="1"/>
    <ignoredError sqref="E5 G4:G5 D6" emptyCellReference="1"/>
  </ignoredErrors>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O44"/>
  <sheetViews>
    <sheetView showGridLines="0" zoomScale="85" zoomScaleNormal="85" workbookViewId="0" topLeftCell="A3">
      <selection activeCell="A24" sqref="A24:O27"/>
    </sheetView>
  </sheetViews>
  <sheetFormatPr defaultColWidth="11.00390625" defaultRowHeight="15.75"/>
  <cols>
    <col min="1" max="1" width="14.125" style="0" customWidth="1"/>
    <col min="4" max="4" width="17.125" style="0" customWidth="1"/>
    <col min="5" max="5" width="17.00390625" style="0" customWidth="1"/>
    <col min="6" max="6" width="13.375" style="0" customWidth="1"/>
    <col min="7" max="7" width="19.875" style="0" customWidth="1"/>
    <col min="9" max="15" width="27.375" style="0" customWidth="1"/>
  </cols>
  <sheetData>
    <row r="1" spans="1:7" ht="21">
      <c r="A1" s="425" t="s">
        <v>88</v>
      </c>
      <c r="B1" s="425"/>
      <c r="C1" s="425"/>
      <c r="D1" s="425"/>
      <c r="E1" s="425"/>
      <c r="F1" s="425"/>
      <c r="G1" s="235"/>
    </row>
    <row r="2" spans="1:7" ht="21">
      <c r="A2" s="235"/>
      <c r="B2" s="235"/>
      <c r="C2" s="235"/>
      <c r="D2" s="235"/>
      <c r="E2" s="235"/>
      <c r="F2" s="235"/>
      <c r="G2" s="235"/>
    </row>
    <row r="3" spans="1:7" ht="18.75" customHeight="1">
      <c r="A3" s="434" t="s">
        <v>106</v>
      </c>
      <c r="B3" s="434"/>
      <c r="C3" s="434"/>
      <c r="D3" s="434"/>
      <c r="E3" s="434"/>
      <c r="F3" s="434"/>
      <c r="G3" s="434"/>
    </row>
    <row r="4" spans="1:7" ht="18.75" customHeight="1">
      <c r="A4" s="513" t="s">
        <v>50</v>
      </c>
      <c r="B4" s="514"/>
      <c r="C4" s="514"/>
      <c r="D4" s="515"/>
      <c r="E4" s="516" t="str">
        <f>IF('1. Program Outcomes &amp; Impact'!D3="","",'1. Program Outcomes &amp; Impact'!D3)</f>
        <v>Angola</v>
      </c>
      <c r="F4" s="517"/>
      <c r="G4" s="518"/>
    </row>
    <row r="5" spans="1:7" ht="18.75" customHeight="1">
      <c r="A5" s="341" t="s">
        <v>8</v>
      </c>
      <c r="B5" s="341"/>
      <c r="C5" s="341"/>
      <c r="D5" s="273" t="s">
        <v>4</v>
      </c>
      <c r="E5" s="289" t="str">
        <f>IF('1. Program Outcomes &amp; Impact'!E9="SELECT","",'1. Program Outcomes &amp; Impact'!E9)</f>
        <v>Periodic</v>
      </c>
      <c r="F5" s="341" t="s">
        <v>6</v>
      </c>
      <c r="G5" s="291">
        <f>IF('1. Program Outcomes &amp; Impact'!G9="","",'1. Program Outcomes &amp; Impact'!G9)</f>
        <v>6</v>
      </c>
    </row>
    <row r="6" spans="1:7" ht="18.75" customHeight="1">
      <c r="A6" s="450" t="s">
        <v>9</v>
      </c>
      <c r="B6" s="451"/>
      <c r="C6" s="452"/>
      <c r="D6" s="227" t="s">
        <v>5</v>
      </c>
      <c r="E6" s="290">
        <f>IF('1. Program Outcomes &amp; Impact'!E10="","",'1. Program Outcomes &amp; Impact'!E10)</f>
        <v>41821</v>
      </c>
      <c r="F6" s="226" t="s">
        <v>7</v>
      </c>
      <c r="G6" s="290">
        <f>IF('1. Program Outcomes &amp; Impact'!G10="","",'1. Program Outcomes &amp; Impact'!G10)</f>
        <v>41912</v>
      </c>
    </row>
    <row r="7" spans="1:7" ht="18.75" customHeight="1">
      <c r="A7" s="432" t="s">
        <v>10</v>
      </c>
      <c r="B7" s="433"/>
      <c r="C7" s="458"/>
      <c r="D7" s="472">
        <f>IF('1. Program Outcomes &amp; Impact'!D11="","",'1. Program Outcomes &amp; Impact'!D11)</f>
        <v>6</v>
      </c>
      <c r="E7" s="473">
        <f>IF('1. Program Outcomes &amp; Impact'!E11="","",'1. Program Outcomes &amp; Impact'!E11)</f>
      </c>
      <c r="F7" s="473">
        <f>IF('1. Program Outcomes &amp; Impact'!F11="","",'1. Program Outcomes &amp; Impact'!F11)</f>
      </c>
      <c r="G7" s="474">
        <f>IF('1. Program Outcomes &amp; Impact'!G11="","",'1. Program Outcomes &amp; Impact'!G11)</f>
      </c>
    </row>
    <row r="9" spans="1:15" ht="18">
      <c r="A9" s="292" t="s">
        <v>140</v>
      </c>
      <c r="B9" s="292"/>
      <c r="C9" s="292"/>
      <c r="D9" s="292"/>
      <c r="E9" s="292"/>
      <c r="F9" s="292"/>
      <c r="G9" s="292"/>
      <c r="H9" s="292"/>
      <c r="I9" s="292"/>
      <c r="J9" s="292"/>
      <c r="K9" s="292"/>
      <c r="L9" s="293"/>
      <c r="M9" s="293"/>
      <c r="N9" s="293"/>
      <c r="O9" s="293"/>
    </row>
    <row r="10" spans="1:15" ht="18">
      <c r="A10" s="292"/>
      <c r="B10" s="292"/>
      <c r="C10" s="292"/>
      <c r="D10" s="292"/>
      <c r="E10" s="292"/>
      <c r="F10" s="292"/>
      <c r="G10" s="292"/>
      <c r="H10" s="292"/>
      <c r="I10" s="292"/>
      <c r="J10" s="292"/>
      <c r="K10" s="292"/>
      <c r="L10" s="293"/>
      <c r="M10" s="293"/>
      <c r="N10" s="293"/>
      <c r="O10" s="293"/>
    </row>
    <row r="11" spans="1:15" ht="24.75" customHeight="1">
      <c r="A11" s="507" t="s">
        <v>169</v>
      </c>
      <c r="B11" s="508"/>
      <c r="C11" s="508"/>
      <c r="D11" s="508"/>
      <c r="E11" s="508"/>
      <c r="F11" s="508"/>
      <c r="G11" s="508"/>
      <c r="H11" s="508"/>
      <c r="I11" s="508"/>
      <c r="J11" s="508"/>
      <c r="K11" s="508"/>
      <c r="L11" s="508"/>
      <c r="M11" s="508"/>
      <c r="N11" s="508"/>
      <c r="O11" s="509"/>
    </row>
    <row r="12" spans="1:15" ht="18.75" customHeight="1">
      <c r="A12" s="510"/>
      <c r="B12" s="511"/>
      <c r="C12" s="511"/>
      <c r="D12" s="511"/>
      <c r="E12" s="511"/>
      <c r="F12" s="511"/>
      <c r="G12" s="511"/>
      <c r="H12" s="511"/>
      <c r="I12" s="511"/>
      <c r="J12" s="511"/>
      <c r="K12" s="511"/>
      <c r="L12" s="511"/>
      <c r="M12" s="511"/>
      <c r="N12" s="511"/>
      <c r="O12" s="512"/>
    </row>
    <row r="13" spans="1:15" ht="18.75" customHeight="1">
      <c r="A13" s="495"/>
      <c r="B13" s="496"/>
      <c r="C13" s="496"/>
      <c r="D13" s="496"/>
      <c r="E13" s="496"/>
      <c r="F13" s="496"/>
      <c r="G13" s="496"/>
      <c r="H13" s="496"/>
      <c r="I13" s="496"/>
      <c r="J13" s="496"/>
      <c r="K13" s="496"/>
      <c r="L13" s="496"/>
      <c r="M13" s="496"/>
      <c r="N13" s="496"/>
      <c r="O13" s="497"/>
    </row>
    <row r="14" spans="1:15" ht="18.75" customHeight="1">
      <c r="A14" s="495"/>
      <c r="B14" s="496"/>
      <c r="C14" s="496"/>
      <c r="D14" s="496"/>
      <c r="E14" s="496"/>
      <c r="F14" s="496"/>
      <c r="G14" s="496"/>
      <c r="H14" s="496"/>
      <c r="I14" s="496"/>
      <c r="J14" s="496"/>
      <c r="K14" s="496"/>
      <c r="L14" s="496"/>
      <c r="M14" s="496"/>
      <c r="N14" s="496"/>
      <c r="O14" s="497"/>
    </row>
    <row r="15" spans="1:15" ht="18.75" customHeight="1">
      <c r="A15" s="495"/>
      <c r="B15" s="496"/>
      <c r="C15" s="496"/>
      <c r="D15" s="496"/>
      <c r="E15" s="496"/>
      <c r="F15" s="496"/>
      <c r="G15" s="496"/>
      <c r="H15" s="496"/>
      <c r="I15" s="496"/>
      <c r="J15" s="496"/>
      <c r="K15" s="496"/>
      <c r="L15" s="496"/>
      <c r="M15" s="496"/>
      <c r="N15" s="496"/>
      <c r="O15" s="497"/>
    </row>
    <row r="16" spans="1:15" ht="18.75" customHeight="1">
      <c r="A16" s="498"/>
      <c r="B16" s="499"/>
      <c r="C16" s="499"/>
      <c r="D16" s="499"/>
      <c r="E16" s="499"/>
      <c r="F16" s="499"/>
      <c r="G16" s="499"/>
      <c r="H16" s="499"/>
      <c r="I16" s="499"/>
      <c r="J16" s="499"/>
      <c r="K16" s="499"/>
      <c r="L16" s="499"/>
      <c r="M16" s="499"/>
      <c r="N16" s="499"/>
      <c r="O16" s="500"/>
    </row>
    <row r="17" spans="1:15" ht="18">
      <c r="A17" s="292"/>
      <c r="B17" s="292"/>
      <c r="C17" s="292"/>
      <c r="D17" s="292"/>
      <c r="E17" s="292"/>
      <c r="F17" s="292"/>
      <c r="G17" s="292"/>
      <c r="H17" s="292"/>
      <c r="I17" s="292"/>
      <c r="J17" s="292"/>
      <c r="K17" s="292"/>
      <c r="L17" s="293"/>
      <c r="M17" s="293"/>
      <c r="N17" s="293"/>
      <c r="O17" s="293"/>
    </row>
    <row r="18" spans="1:15" ht="24.75" customHeight="1">
      <c r="A18" s="507" t="s">
        <v>199</v>
      </c>
      <c r="B18" s="508"/>
      <c r="C18" s="508"/>
      <c r="D18" s="508"/>
      <c r="E18" s="508"/>
      <c r="F18" s="508"/>
      <c r="G18" s="508"/>
      <c r="H18" s="508"/>
      <c r="I18" s="508"/>
      <c r="J18" s="508"/>
      <c r="K18" s="508"/>
      <c r="L18" s="508"/>
      <c r="M18" s="508"/>
      <c r="N18" s="508"/>
      <c r="O18" s="509"/>
    </row>
    <row r="19" spans="1:15" ht="33" customHeight="1">
      <c r="A19" s="495"/>
      <c r="B19" s="496"/>
      <c r="C19" s="496"/>
      <c r="D19" s="496"/>
      <c r="E19" s="496"/>
      <c r="F19" s="496"/>
      <c r="G19" s="496"/>
      <c r="H19" s="496"/>
      <c r="I19" s="496"/>
      <c r="J19" s="496"/>
      <c r="K19" s="496"/>
      <c r="L19" s="496"/>
      <c r="M19" s="496"/>
      <c r="N19" s="496"/>
      <c r="O19" s="497"/>
    </row>
    <row r="20" spans="1:15" ht="33" customHeight="1">
      <c r="A20" s="495"/>
      <c r="B20" s="496"/>
      <c r="C20" s="496"/>
      <c r="D20" s="496"/>
      <c r="E20" s="496"/>
      <c r="F20" s="496"/>
      <c r="G20" s="496"/>
      <c r="H20" s="496"/>
      <c r="I20" s="496"/>
      <c r="J20" s="496"/>
      <c r="K20" s="496"/>
      <c r="L20" s="496"/>
      <c r="M20" s="496"/>
      <c r="N20" s="496"/>
      <c r="O20" s="497"/>
    </row>
    <row r="21" spans="1:15" ht="15">
      <c r="A21" s="498"/>
      <c r="B21" s="499"/>
      <c r="C21" s="499"/>
      <c r="D21" s="499"/>
      <c r="E21" s="499"/>
      <c r="F21" s="499"/>
      <c r="G21" s="499"/>
      <c r="H21" s="499"/>
      <c r="I21" s="499"/>
      <c r="J21" s="499"/>
      <c r="K21" s="499"/>
      <c r="L21" s="499"/>
      <c r="M21" s="499"/>
      <c r="N21" s="499"/>
      <c r="O21" s="500"/>
    </row>
    <row r="22" spans="1:15" ht="15">
      <c r="A22" s="294"/>
      <c r="B22" s="294"/>
      <c r="C22" s="294"/>
      <c r="D22" s="294"/>
      <c r="E22" s="294"/>
      <c r="F22" s="294"/>
      <c r="G22" s="294"/>
      <c r="H22" s="294"/>
      <c r="I22" s="294"/>
      <c r="J22" s="294"/>
      <c r="K22" s="294"/>
      <c r="L22" s="293"/>
      <c r="M22" s="293"/>
      <c r="N22" s="293"/>
      <c r="O22" s="293"/>
    </row>
    <row r="23" spans="1:15" ht="24.75" customHeight="1">
      <c r="A23" s="491" t="s">
        <v>202</v>
      </c>
      <c r="B23" s="492"/>
      <c r="C23" s="492"/>
      <c r="D23" s="492"/>
      <c r="E23" s="492"/>
      <c r="F23" s="492"/>
      <c r="G23" s="492"/>
      <c r="H23" s="492"/>
      <c r="I23" s="492"/>
      <c r="J23" s="492"/>
      <c r="K23" s="492"/>
      <c r="L23" s="492"/>
      <c r="M23" s="492"/>
      <c r="N23" s="492"/>
      <c r="O23" s="493"/>
    </row>
    <row r="24" spans="1:15" ht="33.75" customHeight="1">
      <c r="A24" s="510"/>
      <c r="B24" s="511"/>
      <c r="C24" s="511"/>
      <c r="D24" s="511"/>
      <c r="E24" s="511"/>
      <c r="F24" s="511"/>
      <c r="G24" s="511"/>
      <c r="H24" s="511"/>
      <c r="I24" s="511"/>
      <c r="J24" s="511"/>
      <c r="K24" s="511"/>
      <c r="L24" s="511"/>
      <c r="M24" s="511"/>
      <c r="N24" s="511"/>
      <c r="O24" s="512"/>
    </row>
    <row r="25" spans="1:15" ht="33.75" customHeight="1">
      <c r="A25" s="495"/>
      <c r="B25" s="496"/>
      <c r="C25" s="496"/>
      <c r="D25" s="496"/>
      <c r="E25" s="496"/>
      <c r="F25" s="496"/>
      <c r="G25" s="496"/>
      <c r="H25" s="496"/>
      <c r="I25" s="496"/>
      <c r="J25" s="496"/>
      <c r="K25" s="496"/>
      <c r="L25" s="496"/>
      <c r="M25" s="496"/>
      <c r="N25" s="496"/>
      <c r="O25" s="497"/>
    </row>
    <row r="26" spans="1:15" ht="33.75" customHeight="1">
      <c r="A26" s="495"/>
      <c r="B26" s="496"/>
      <c r="C26" s="496"/>
      <c r="D26" s="496"/>
      <c r="E26" s="496"/>
      <c r="F26" s="496"/>
      <c r="G26" s="496"/>
      <c r="H26" s="496"/>
      <c r="I26" s="496"/>
      <c r="J26" s="496"/>
      <c r="K26" s="496"/>
      <c r="L26" s="496"/>
      <c r="M26" s="496"/>
      <c r="N26" s="496"/>
      <c r="O26" s="497"/>
    </row>
    <row r="27" spans="1:15" ht="15">
      <c r="A27" s="498"/>
      <c r="B27" s="499"/>
      <c r="C27" s="499"/>
      <c r="D27" s="499"/>
      <c r="E27" s="499"/>
      <c r="F27" s="499"/>
      <c r="G27" s="499"/>
      <c r="H27" s="499"/>
      <c r="I27" s="499"/>
      <c r="J27" s="499"/>
      <c r="K27" s="499"/>
      <c r="L27" s="499"/>
      <c r="M27" s="499"/>
      <c r="N27" s="499"/>
      <c r="O27" s="500"/>
    </row>
    <row r="28" spans="1:15" ht="15">
      <c r="A28" s="222"/>
      <c r="B28" s="222"/>
      <c r="C28" s="222"/>
      <c r="D28" s="222"/>
      <c r="E28" s="222"/>
      <c r="F28" s="222"/>
      <c r="G28" s="222"/>
      <c r="H28" s="222"/>
      <c r="I28" s="222"/>
      <c r="J28" s="222"/>
      <c r="K28" s="222"/>
      <c r="L28" s="293"/>
      <c r="M28" s="293"/>
      <c r="N28" s="293"/>
      <c r="O28" s="293"/>
    </row>
    <row r="29" spans="1:15" ht="24.75" customHeight="1">
      <c r="A29" s="491" t="s">
        <v>186</v>
      </c>
      <c r="B29" s="492"/>
      <c r="C29" s="492"/>
      <c r="D29" s="492"/>
      <c r="E29" s="492"/>
      <c r="F29" s="492"/>
      <c r="G29" s="492"/>
      <c r="H29" s="492"/>
      <c r="I29" s="492"/>
      <c r="J29" s="492"/>
      <c r="K29" s="492"/>
      <c r="L29" s="492"/>
      <c r="M29" s="492"/>
      <c r="N29" s="492"/>
      <c r="O29" s="493"/>
    </row>
    <row r="30" spans="1:15" ht="22.5" customHeight="1">
      <c r="A30" s="501" t="s">
        <v>187</v>
      </c>
      <c r="B30" s="502"/>
      <c r="C30" s="502"/>
      <c r="D30" s="502"/>
      <c r="E30" s="502"/>
      <c r="F30" s="502"/>
      <c r="G30" s="502"/>
      <c r="H30" s="502"/>
      <c r="I30" s="502"/>
      <c r="J30" s="502"/>
      <c r="K30" s="502"/>
      <c r="L30" s="502"/>
      <c r="M30" s="502"/>
      <c r="N30" s="502"/>
      <c r="O30" s="503"/>
    </row>
    <row r="31" spans="1:15" ht="33.75" customHeight="1">
      <c r="A31" s="504" t="s">
        <v>188</v>
      </c>
      <c r="B31" s="505"/>
      <c r="C31" s="505"/>
      <c r="D31" s="505"/>
      <c r="E31" s="505"/>
      <c r="F31" s="505"/>
      <c r="G31" s="505"/>
      <c r="H31" s="505"/>
      <c r="I31" s="506"/>
      <c r="J31" s="401" t="s">
        <v>189</v>
      </c>
      <c r="K31" s="504" t="s">
        <v>190</v>
      </c>
      <c r="L31" s="505"/>
      <c r="M31" s="505"/>
      <c r="N31" s="505"/>
      <c r="O31" s="506"/>
    </row>
    <row r="32" spans="1:15" ht="33.75" customHeight="1">
      <c r="A32" s="494"/>
      <c r="B32" s="494"/>
      <c r="C32" s="494"/>
      <c r="D32" s="494"/>
      <c r="E32" s="494"/>
      <c r="F32" s="494"/>
      <c r="G32" s="494"/>
      <c r="H32" s="494"/>
      <c r="I32" s="494"/>
      <c r="J32" s="265" t="s">
        <v>34</v>
      </c>
      <c r="K32" s="494"/>
      <c r="L32" s="494"/>
      <c r="M32" s="494"/>
      <c r="N32" s="494"/>
      <c r="O32" s="494"/>
    </row>
    <row r="33" spans="1:15" s="397" customFormat="1" ht="33.75" customHeight="1">
      <c r="A33" s="494"/>
      <c r="B33" s="494"/>
      <c r="C33" s="494"/>
      <c r="D33" s="494"/>
      <c r="E33" s="494"/>
      <c r="F33" s="494"/>
      <c r="G33" s="494"/>
      <c r="H33" s="494"/>
      <c r="I33" s="494"/>
      <c r="J33" s="265" t="s">
        <v>34</v>
      </c>
      <c r="K33" s="494"/>
      <c r="L33" s="494"/>
      <c r="M33" s="494"/>
      <c r="N33" s="494"/>
      <c r="O33" s="494"/>
    </row>
    <row r="34" spans="1:15" s="397" customFormat="1" ht="33.75" customHeight="1">
      <c r="A34" s="494"/>
      <c r="B34" s="494"/>
      <c r="C34" s="494"/>
      <c r="D34" s="494"/>
      <c r="E34" s="494"/>
      <c r="F34" s="494"/>
      <c r="G34" s="494"/>
      <c r="H34" s="494"/>
      <c r="I34" s="494"/>
      <c r="J34" s="265" t="s">
        <v>34</v>
      </c>
      <c r="K34" s="494"/>
      <c r="L34" s="494"/>
      <c r="M34" s="494"/>
      <c r="N34" s="494"/>
      <c r="O34" s="494"/>
    </row>
    <row r="35" spans="1:15" ht="33.75" customHeight="1">
      <c r="A35" s="494"/>
      <c r="B35" s="494"/>
      <c r="C35" s="494"/>
      <c r="D35" s="494"/>
      <c r="E35" s="494"/>
      <c r="F35" s="494"/>
      <c r="G35" s="494"/>
      <c r="H35" s="494"/>
      <c r="I35" s="494"/>
      <c r="J35" s="265" t="s">
        <v>34</v>
      </c>
      <c r="K35" s="494"/>
      <c r="L35" s="494"/>
      <c r="M35" s="494"/>
      <c r="N35" s="494"/>
      <c r="O35" s="494"/>
    </row>
    <row r="36" spans="1:15" ht="15">
      <c r="A36" s="402"/>
      <c r="B36" s="403"/>
      <c r="C36" s="403"/>
      <c r="D36" s="403"/>
      <c r="E36" s="403"/>
      <c r="F36" s="403"/>
      <c r="G36" s="403"/>
      <c r="H36" s="403"/>
      <c r="I36" s="403"/>
      <c r="J36" s="403"/>
      <c r="K36" s="403"/>
      <c r="L36" s="403"/>
      <c r="M36" s="403"/>
      <c r="N36" s="403"/>
      <c r="O36" s="404"/>
    </row>
    <row r="37" spans="1:15" ht="15">
      <c r="A37" s="293"/>
      <c r="B37" s="293"/>
      <c r="C37" s="293"/>
      <c r="D37" s="293"/>
      <c r="E37" s="293"/>
      <c r="F37" s="293"/>
      <c r="G37" s="293"/>
      <c r="H37" s="293"/>
      <c r="I37" s="293"/>
      <c r="J37" s="293"/>
      <c r="K37" s="293"/>
      <c r="L37" s="293"/>
      <c r="M37" s="293"/>
      <c r="N37" s="293"/>
      <c r="O37" s="293"/>
    </row>
    <row r="39" spans="1:15" ht="24.75" customHeight="1">
      <c r="A39" s="491" t="s">
        <v>194</v>
      </c>
      <c r="B39" s="492"/>
      <c r="C39" s="492"/>
      <c r="D39" s="492"/>
      <c r="E39" s="492"/>
      <c r="F39" s="492"/>
      <c r="G39" s="492"/>
      <c r="H39" s="492"/>
      <c r="I39" s="492"/>
      <c r="J39" s="492"/>
      <c r="K39" s="492"/>
      <c r="L39" s="492"/>
      <c r="M39" s="492"/>
      <c r="N39" s="492"/>
      <c r="O39" s="493"/>
    </row>
    <row r="40" spans="1:15" ht="22.5" customHeight="1">
      <c r="A40" s="501" t="s">
        <v>195</v>
      </c>
      <c r="B40" s="502"/>
      <c r="C40" s="502"/>
      <c r="D40" s="502"/>
      <c r="E40" s="502"/>
      <c r="F40" s="502"/>
      <c r="G40" s="502"/>
      <c r="H40" s="502"/>
      <c r="I40" s="502"/>
      <c r="J40" s="502"/>
      <c r="K40" s="502"/>
      <c r="L40" s="502"/>
      <c r="M40" s="502"/>
      <c r="N40" s="502"/>
      <c r="O40" s="503"/>
    </row>
    <row r="41" spans="1:15" ht="34.5" customHeight="1">
      <c r="A41" s="504" t="s">
        <v>196</v>
      </c>
      <c r="B41" s="505"/>
      <c r="C41" s="505"/>
      <c r="D41" s="505"/>
      <c r="E41" s="505"/>
      <c r="F41" s="505"/>
      <c r="G41" s="505"/>
      <c r="H41" s="505"/>
      <c r="I41" s="506"/>
      <c r="J41" s="401" t="s">
        <v>197</v>
      </c>
      <c r="K41" s="504" t="s">
        <v>198</v>
      </c>
      <c r="L41" s="505"/>
      <c r="M41" s="505"/>
      <c r="N41" s="505"/>
      <c r="O41" s="506"/>
    </row>
    <row r="42" spans="1:15" ht="22.5" customHeight="1">
      <c r="A42" s="494"/>
      <c r="B42" s="494"/>
      <c r="C42" s="494"/>
      <c r="D42" s="494"/>
      <c r="E42" s="494"/>
      <c r="F42" s="494"/>
      <c r="G42" s="494"/>
      <c r="H42" s="494"/>
      <c r="I42" s="494"/>
      <c r="J42" s="405"/>
      <c r="K42" s="494"/>
      <c r="L42" s="494"/>
      <c r="M42" s="494"/>
      <c r="N42" s="494"/>
      <c r="O42" s="494"/>
    </row>
    <row r="43" spans="1:15" ht="22.5" customHeight="1">
      <c r="A43" s="494"/>
      <c r="B43" s="494"/>
      <c r="C43" s="494"/>
      <c r="D43" s="494"/>
      <c r="E43" s="494"/>
      <c r="F43" s="494"/>
      <c r="G43" s="494"/>
      <c r="H43" s="494"/>
      <c r="I43" s="494"/>
      <c r="J43" s="405"/>
      <c r="K43" s="494"/>
      <c r="L43" s="494"/>
      <c r="M43" s="494"/>
      <c r="N43" s="494"/>
      <c r="O43" s="494"/>
    </row>
    <row r="44" spans="1:15" ht="15">
      <c r="A44" s="402"/>
      <c r="B44" s="403"/>
      <c r="C44" s="403"/>
      <c r="D44" s="403"/>
      <c r="E44" s="403"/>
      <c r="F44" s="403"/>
      <c r="G44" s="403"/>
      <c r="H44" s="403"/>
      <c r="I44" s="403"/>
      <c r="J44" s="403"/>
      <c r="K44" s="403"/>
      <c r="L44" s="403"/>
      <c r="M44" s="403"/>
      <c r="N44" s="403"/>
      <c r="O44" s="404"/>
    </row>
  </sheetData>
  <sheetProtection password="CDDA" sheet="1" objects="1" scenarios="1"/>
  <mergeCells count="33">
    <mergeCell ref="A23:O23"/>
    <mergeCell ref="A1:F1"/>
    <mergeCell ref="A3:G3"/>
    <mergeCell ref="A4:D4"/>
    <mergeCell ref="E4:G4"/>
    <mergeCell ref="A6:C6"/>
    <mergeCell ref="A12:O16"/>
    <mergeCell ref="A31:I31"/>
    <mergeCell ref="K31:O31"/>
    <mergeCell ref="A32:I32"/>
    <mergeCell ref="K32:O32"/>
    <mergeCell ref="A30:O30"/>
    <mergeCell ref="A7:C7"/>
    <mergeCell ref="D7:G7"/>
    <mergeCell ref="A11:O11"/>
    <mergeCell ref="A24:O27"/>
    <mergeCell ref="A18:O18"/>
    <mergeCell ref="A35:I35"/>
    <mergeCell ref="K35:O35"/>
    <mergeCell ref="A34:I34"/>
    <mergeCell ref="K34:O34"/>
    <mergeCell ref="A33:I33"/>
    <mergeCell ref="K33:O33"/>
    <mergeCell ref="A29:O29"/>
    <mergeCell ref="A43:I43"/>
    <mergeCell ref="K43:O43"/>
    <mergeCell ref="A19:O21"/>
    <mergeCell ref="A39:O39"/>
    <mergeCell ref="A40:O40"/>
    <mergeCell ref="A41:I41"/>
    <mergeCell ref="K41:O41"/>
    <mergeCell ref="A42:I42"/>
    <mergeCell ref="K42:O42"/>
  </mergeCells>
  <dataValidations count="2">
    <dataValidation type="list" allowBlank="1" showInputMessage="1" sqref="E5">
      <formula1>"Select,Quarter,Semester,Annual,Other (type)"</formula1>
    </dataValidation>
    <dataValidation type="list" allowBlank="1" showInputMessage="1" showErrorMessage="1" sqref="J32:J35">
      <formula1>"Select,Met,Unmet - In Progress,Unmet - Not started"</formula1>
    </dataValidation>
  </dataValidations>
  <printOptions horizontalCentered="1"/>
  <pageMargins left="0.59" right="0.66" top="0.59" bottom="0.59" header="0.32" footer="0.2"/>
  <pageSetup fitToHeight="1" fitToWidth="1" orientation="landscape" paperSize="9" scale="40"/>
  <headerFooter alignWithMargins="0">
    <oddHeader>&amp;R&amp;"Calibri,Regular"&amp;K000000&amp;G</oddHeader>
    <oddFooter>&amp;C&amp;"Calibri,Regular"&amp;K000000The END Fund Periodic Reporting and Cash Request Forms
&amp;R&amp;"Calibri,Regular"&amp;K000000
</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B3"/>
  <sheetViews>
    <sheetView workbookViewId="0" topLeftCell="A1">
      <selection activeCell="B6" sqref="B6"/>
    </sheetView>
  </sheetViews>
  <sheetFormatPr defaultColWidth="11.00390625" defaultRowHeight="15.75"/>
  <sheetData>
    <row r="2" ht="22.5">
      <c r="B2" s="324" t="s">
        <v>121</v>
      </c>
    </row>
    <row r="3" ht="19.5">
      <c r="B3" s="412" t="s">
        <v>205</v>
      </c>
    </row>
  </sheetData>
  <sheetProtection/>
  <printOptions horizontalCentered="1"/>
  <pageMargins left="0.59" right="0.66" top="0.59" bottom="0.59" header="0.32" footer="0.2"/>
  <pageSetup fitToHeight="1" fitToWidth="1" orientation="landscape" paperSize="9" scale="99"/>
  <headerFooter alignWithMargins="0">
    <oddHeader>&amp;R&amp;"Calibri,Regular"&amp;K000000&amp;G</oddHeader>
    <oddFooter>&amp;C&amp;"Calibri,Regular"&amp;K000000The END Fund Periodic Reporting and Cash Request Forms
&amp;R&amp;"Calibri,Regular"&amp;K000000
</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K21"/>
  <sheetViews>
    <sheetView showGridLines="0" workbookViewId="0" topLeftCell="A1">
      <selection activeCell="C14" sqref="C14"/>
    </sheetView>
  </sheetViews>
  <sheetFormatPr defaultColWidth="11.00390625" defaultRowHeight="15.75"/>
  <cols>
    <col min="1" max="1" width="12.875" style="0" customWidth="1"/>
    <col min="2" max="2" width="32.625" style="0" customWidth="1"/>
    <col min="3" max="4" width="18.125" style="0" customWidth="1"/>
    <col min="5" max="5" width="16.50390625" style="0" customWidth="1"/>
    <col min="6" max="7" width="18.875" style="0" customWidth="1"/>
    <col min="8" max="8" width="16.875" style="0" customWidth="1"/>
    <col min="9" max="9" width="17.50390625" style="0" customWidth="1"/>
    <col min="10" max="10" width="15.00390625" style="0" customWidth="1"/>
    <col min="11" max="11" width="43.00390625" style="0" customWidth="1"/>
    <col min="16" max="16" width="15.00390625" style="0" customWidth="1"/>
  </cols>
  <sheetData>
    <row r="1" spans="1:11" ht="21" customHeight="1">
      <c r="A1" s="519" t="s">
        <v>14</v>
      </c>
      <c r="B1" s="519"/>
      <c r="C1" s="519"/>
      <c r="D1" s="519"/>
      <c r="E1" s="519"/>
      <c r="F1" s="519"/>
      <c r="G1" s="519"/>
      <c r="H1" s="520"/>
      <c r="J1" s="222"/>
      <c r="K1" s="222"/>
    </row>
    <row r="2" spans="1:11" ht="21">
      <c r="A2" s="223"/>
      <c r="B2" s="223"/>
      <c r="C2" s="223"/>
      <c r="D2" s="223"/>
      <c r="E2" s="223"/>
      <c r="F2" s="223"/>
      <c r="G2" s="223"/>
      <c r="H2" s="223"/>
      <c r="J2" s="220"/>
      <c r="K2" s="220"/>
    </row>
    <row r="3" spans="1:11" ht="15">
      <c r="A3" s="434" t="s">
        <v>106</v>
      </c>
      <c r="B3" s="434"/>
      <c r="C3" s="434"/>
      <c r="D3" s="434"/>
      <c r="E3" s="434"/>
      <c r="F3" s="434"/>
      <c r="G3" s="434"/>
      <c r="H3" s="11"/>
      <c r="J3" s="221"/>
      <c r="K3" s="221"/>
    </row>
    <row r="4" spans="1:11" ht="15.75" customHeight="1">
      <c r="A4" s="432" t="s">
        <v>8</v>
      </c>
      <c r="B4" s="433"/>
      <c r="C4" s="458"/>
      <c r="D4" s="273" t="s">
        <v>4</v>
      </c>
      <c r="E4" s="296" t="str">
        <f>IF('1. Program Outcomes &amp; Impact'!E9="SELECT","",'1. Program Outcomes &amp; Impact'!E9)</f>
        <v>Periodic</v>
      </c>
      <c r="F4" s="272" t="s">
        <v>6</v>
      </c>
      <c r="G4" s="291">
        <f>IF('1. Program Outcomes &amp; Impact'!G9="","",'1. Program Outcomes &amp; Impact'!G9)</f>
        <v>6</v>
      </c>
      <c r="H4" s="225"/>
      <c r="J4" s="221"/>
      <c r="K4" s="221"/>
    </row>
    <row r="5" spans="1:11" ht="15.75" customHeight="1">
      <c r="A5" s="450" t="s">
        <v>9</v>
      </c>
      <c r="B5" s="451"/>
      <c r="C5" s="452"/>
      <c r="D5" s="227" t="s">
        <v>5</v>
      </c>
      <c r="E5" s="290">
        <f>IF('1. Program Outcomes &amp; Impact'!E10="","",'1. Program Outcomes &amp; Impact'!E10)</f>
        <v>41821</v>
      </c>
      <c r="F5" s="226" t="s">
        <v>7</v>
      </c>
      <c r="G5" s="290">
        <f>IF('1. Program Outcomes &amp; Impact'!G10="","",'1. Program Outcomes &amp; Impact'!G10)</f>
        <v>41912</v>
      </c>
      <c r="H5" s="228"/>
      <c r="I5" s="526" t="s">
        <v>49</v>
      </c>
      <c r="J5" s="526"/>
      <c r="K5" s="526"/>
    </row>
    <row r="6" spans="1:11" ht="15.75" customHeight="1">
      <c r="A6" s="432" t="s">
        <v>10</v>
      </c>
      <c r="B6" s="433"/>
      <c r="C6" s="458"/>
      <c r="D6" s="472">
        <f>IF('1. Program Outcomes &amp; Impact'!D11="","",'1. Program Outcomes &amp; Impact'!D11)</f>
        <v>6</v>
      </c>
      <c r="E6" s="473">
        <f>IF('1. Program Outcomes &amp; Impact'!E11="","",'1. Program Outcomes &amp; Impact'!E11)</f>
      </c>
      <c r="F6" s="473">
        <f>IF('1. Program Outcomes &amp; Impact'!F11="","",'1. Program Outcomes &amp; Impact'!F11)</f>
      </c>
      <c r="G6" s="474">
        <f>IF('1. Program Outcomes &amp; Impact'!G11="","",'1. Program Outcomes &amp; Impact'!G11)</f>
      </c>
      <c r="H6" s="229"/>
      <c r="I6" s="527"/>
      <c r="J6" s="527"/>
      <c r="K6" s="527"/>
    </row>
    <row r="7" spans="1:11" ht="15.75" customHeight="1">
      <c r="A7" s="284" t="s">
        <v>3</v>
      </c>
      <c r="B7" s="285"/>
      <c r="C7" s="286"/>
      <c r="D7" s="472" t="str">
        <f>IF('1. Program Outcomes &amp; Impact'!D7="","",'1. Program Outcomes &amp; Impact'!D7)</f>
        <v>USD</v>
      </c>
      <c r="E7" s="473">
        <f>IF('1. Program Outcomes &amp; Impact'!E12="","",'1. Program Outcomes &amp; Impact'!E12)</f>
      </c>
      <c r="F7" s="473">
        <f>IF('1. Program Outcomes &amp; Impact'!F12="","",'1. Program Outcomes &amp; Impact'!F12)</f>
      </c>
      <c r="G7" s="474">
        <f>IF('1. Program Outcomes &amp; Impact'!G12="","",'1. Program Outcomes &amp; Impact'!G12)</f>
      </c>
      <c r="H7" s="17"/>
      <c r="I7" s="528"/>
      <c r="J7" s="528"/>
      <c r="K7" s="528"/>
    </row>
    <row r="8" spans="1:11" ht="15">
      <c r="A8" s="220"/>
      <c r="B8" s="220"/>
      <c r="C8" s="220"/>
      <c r="D8" s="220"/>
      <c r="E8" s="220"/>
      <c r="F8" s="220"/>
      <c r="G8" s="220"/>
      <c r="H8" s="20"/>
      <c r="J8" s="220"/>
      <c r="K8" s="219"/>
    </row>
    <row r="9" spans="1:11" ht="15">
      <c r="A9" s="220"/>
      <c r="B9" s="220"/>
      <c r="C9" s="220"/>
      <c r="D9" s="220"/>
      <c r="E9" s="220"/>
      <c r="F9" s="220"/>
      <c r="G9" s="220"/>
      <c r="H9" s="20"/>
      <c r="J9" s="220"/>
      <c r="K9" s="219"/>
    </row>
    <row r="10" spans="1:11" ht="18">
      <c r="A10" s="521" t="s">
        <v>58</v>
      </c>
      <c r="B10" s="521"/>
      <c r="C10" s="521"/>
      <c r="D10" s="521"/>
      <c r="E10" s="521"/>
      <c r="F10" s="521"/>
      <c r="G10" s="521"/>
      <c r="H10" s="521"/>
      <c r="I10" s="521"/>
      <c r="J10" s="521"/>
      <c r="K10" s="216"/>
    </row>
    <row r="11" spans="1:11" ht="18.75" thickBot="1">
      <c r="A11" s="218"/>
      <c r="B11" s="217"/>
      <c r="C11" s="217"/>
      <c r="D11" s="217"/>
      <c r="E11" s="217"/>
      <c r="F11" s="217"/>
      <c r="G11" s="217"/>
      <c r="H11" s="217"/>
      <c r="I11" s="217"/>
      <c r="J11" s="217"/>
      <c r="K11" s="216"/>
    </row>
    <row r="12" spans="1:11" ht="60.75" customHeight="1">
      <c r="A12" s="522" t="s">
        <v>59</v>
      </c>
      <c r="B12" s="523"/>
      <c r="C12" s="230" t="s">
        <v>55</v>
      </c>
      <c r="D12" s="230" t="s">
        <v>54</v>
      </c>
      <c r="E12" s="231" t="s">
        <v>51</v>
      </c>
      <c r="F12" s="524" t="s">
        <v>65</v>
      </c>
      <c r="G12" s="525"/>
      <c r="H12" s="230" t="s">
        <v>56</v>
      </c>
      <c r="I12" s="230" t="s">
        <v>57</v>
      </c>
      <c r="J12" s="230" t="s">
        <v>51</v>
      </c>
      <c r="K12" s="233" t="s">
        <v>65</v>
      </c>
    </row>
    <row r="13" spans="1:11" ht="30" customHeight="1">
      <c r="A13" s="535" t="s">
        <v>62</v>
      </c>
      <c r="B13" s="536"/>
      <c r="C13" s="215">
        <f>C14+C15</f>
        <v>0</v>
      </c>
      <c r="D13" s="215">
        <f>D14+D15</f>
        <v>0</v>
      </c>
      <c r="E13" s="206">
        <f>IF(C13="",IF(D13="","",C13-D13),C13-D13)</f>
        <v>0</v>
      </c>
      <c r="F13" s="537"/>
      <c r="G13" s="538"/>
      <c r="H13" s="215">
        <f>H14+H15</f>
        <v>0</v>
      </c>
      <c r="I13" s="215">
        <f>I14+I15</f>
        <v>0</v>
      </c>
      <c r="J13" s="206">
        <f>IF(H13="",IF(I13="","",H13-I13),H13-I13)</f>
        <v>0</v>
      </c>
      <c r="K13" s="214"/>
    </row>
    <row r="14" spans="1:11" ht="60" customHeight="1">
      <c r="A14" s="533" t="s">
        <v>63</v>
      </c>
      <c r="B14" s="534"/>
      <c r="C14" s="207"/>
      <c r="D14" s="207"/>
      <c r="E14" s="206">
        <f>IF(C14="",IF(D14="",0,C14-D14),C14-D14)</f>
        <v>0</v>
      </c>
      <c r="F14" s="531"/>
      <c r="G14" s="532"/>
      <c r="H14" s="207"/>
      <c r="I14" s="207"/>
      <c r="J14" s="206">
        <f>IF(H14="",IF(I14="",0,H14-I14),H14-I14)</f>
        <v>0</v>
      </c>
      <c r="K14" s="213"/>
    </row>
    <row r="15" spans="1:11" ht="60" customHeight="1">
      <c r="A15" s="533" t="s">
        <v>67</v>
      </c>
      <c r="B15" s="534"/>
      <c r="C15" s="207"/>
      <c r="D15" s="207"/>
      <c r="E15" s="206">
        <f>IF(C15="",IF(D15="",0,C15-D15),C15-D15)</f>
        <v>0</v>
      </c>
      <c r="F15" s="531"/>
      <c r="G15" s="532"/>
      <c r="H15" s="207"/>
      <c r="I15" s="207"/>
      <c r="J15" s="206">
        <f>IF(H15="",IF(I15="",0,H15-I15),H15-I15)</f>
        <v>0</v>
      </c>
      <c r="K15" s="213"/>
    </row>
    <row r="16" spans="1:11" ht="21.75" customHeight="1" thickBot="1">
      <c r="A16" s="212"/>
      <c r="B16" s="212"/>
      <c r="C16" s="211"/>
      <c r="D16" s="211"/>
      <c r="E16" s="210"/>
      <c r="F16" s="209"/>
      <c r="G16" s="209"/>
      <c r="H16" s="211"/>
      <c r="I16" s="211"/>
      <c r="J16" s="210"/>
      <c r="K16" s="209"/>
    </row>
    <row r="17" spans="1:11" ht="57" customHeight="1">
      <c r="A17" s="543" t="s">
        <v>60</v>
      </c>
      <c r="B17" s="544"/>
      <c r="C17" s="230" t="s">
        <v>55</v>
      </c>
      <c r="D17" s="230" t="s">
        <v>54</v>
      </c>
      <c r="E17" s="231" t="s">
        <v>51</v>
      </c>
      <c r="F17" s="545" t="s">
        <v>65</v>
      </c>
      <c r="G17" s="544"/>
      <c r="H17" s="230" t="s">
        <v>53</v>
      </c>
      <c r="I17" s="230" t="s">
        <v>52</v>
      </c>
      <c r="J17" s="230" t="s">
        <v>51</v>
      </c>
      <c r="K17" s="232" t="s">
        <v>65</v>
      </c>
    </row>
    <row r="18" spans="1:11" ht="30" customHeight="1">
      <c r="A18" s="546" t="s">
        <v>61</v>
      </c>
      <c r="B18" s="547"/>
      <c r="C18" s="206">
        <f>C19+C20</f>
        <v>0</v>
      </c>
      <c r="D18" s="206">
        <f>D19+D20</f>
        <v>0</v>
      </c>
      <c r="E18" s="206">
        <f>IF(C18="",IF(D18="","",C18-D18),C18-D18)</f>
        <v>0</v>
      </c>
      <c r="F18" s="548"/>
      <c r="G18" s="549"/>
      <c r="H18" s="206">
        <f>H19+H20</f>
        <v>0</v>
      </c>
      <c r="I18" s="206">
        <f>I19+I20</f>
        <v>0</v>
      </c>
      <c r="J18" s="206">
        <f>IF(H18="",IF(I18="","",H18-I18),H18-I18)</f>
        <v>0</v>
      </c>
      <c r="K18" s="208"/>
    </row>
    <row r="19" spans="1:11" ht="61.5" customHeight="1">
      <c r="A19" s="529" t="s">
        <v>64</v>
      </c>
      <c r="B19" s="530"/>
      <c r="C19" s="207"/>
      <c r="D19" s="207"/>
      <c r="E19" s="204">
        <f>IF(C19="",IF(D19="",0,C19-D19),C19-D19)</f>
        <v>0</v>
      </c>
      <c r="F19" s="531"/>
      <c r="G19" s="532"/>
      <c r="H19" s="207"/>
      <c r="I19" s="207"/>
      <c r="J19" s="206">
        <f>IF(H19="",IF(I19="",0,H19-I19),H19-I19)</f>
        <v>0</v>
      </c>
      <c r="K19" s="205"/>
    </row>
    <row r="20" spans="1:11" ht="60" customHeight="1" thickBot="1">
      <c r="A20" s="539" t="s">
        <v>68</v>
      </c>
      <c r="B20" s="540"/>
      <c r="C20" s="207"/>
      <c r="D20" s="207"/>
      <c r="E20" s="204">
        <f>IF(C20="",IF(D20="",0,C20-D20),C20-D20)</f>
        <v>0</v>
      </c>
      <c r="F20" s="541"/>
      <c r="G20" s="542"/>
      <c r="H20" s="203"/>
      <c r="I20" s="203"/>
      <c r="J20" s="202">
        <f>IF(H20="",IF(I20="",0,H20-I20),H20-I20)</f>
        <v>0</v>
      </c>
      <c r="K20" s="201"/>
    </row>
    <row r="21" spans="1:11" ht="15">
      <c r="A21" s="200"/>
      <c r="B21" s="199"/>
      <c r="C21" s="196"/>
      <c r="D21" s="196"/>
      <c r="E21" s="196"/>
      <c r="F21" s="198"/>
      <c r="G21" s="197"/>
      <c r="H21" s="196"/>
      <c r="I21" s="196"/>
      <c r="J21" s="196"/>
      <c r="K21" s="196"/>
    </row>
  </sheetData>
  <sheetProtection password="CDDA" sheet="1" objects="1" scenarios="1"/>
  <mergeCells count="25">
    <mergeCell ref="A20:B20"/>
    <mergeCell ref="F20:G20"/>
    <mergeCell ref="A15:B15"/>
    <mergeCell ref="F15:G15"/>
    <mergeCell ref="A17:B17"/>
    <mergeCell ref="F17:G17"/>
    <mergeCell ref="A18:B18"/>
    <mergeCell ref="F18:G18"/>
    <mergeCell ref="D7:G7"/>
    <mergeCell ref="A19:B19"/>
    <mergeCell ref="F19:G19"/>
    <mergeCell ref="A14:B14"/>
    <mergeCell ref="F14:G14"/>
    <mergeCell ref="A13:B13"/>
    <mergeCell ref="F13:G13"/>
    <mergeCell ref="A1:H1"/>
    <mergeCell ref="A4:C4"/>
    <mergeCell ref="A10:J10"/>
    <mergeCell ref="A12:B12"/>
    <mergeCell ref="F12:G12"/>
    <mergeCell ref="A5:C5"/>
    <mergeCell ref="A6:C6"/>
    <mergeCell ref="A3:G3"/>
    <mergeCell ref="D6:G6"/>
    <mergeCell ref="I5:K7"/>
  </mergeCells>
  <conditionalFormatting sqref="J21 E16:E17 J16 K18:K21 F17:F18 C21:G21 H14:I15 C14:D15 C18:D20 H18:I21">
    <cfRule type="cellIs" priority="2" dxfId="4" operator="lessThan" stopIfTrue="1">
      <formula>0</formula>
    </cfRule>
  </conditionalFormatting>
  <conditionalFormatting sqref="I21:K21 E16:E17 J16:J17 F17:F18 H18:H21 K18:K20 C21:G21 I19:I20">
    <cfRule type="cellIs" priority="1" dxfId="5" operator="lessThan" stopIfTrue="1">
      <formula>0</formula>
    </cfRule>
  </conditionalFormatting>
  <dataValidations count="1">
    <dataValidation type="list" allowBlank="1" showInputMessage="1" sqref="E4">
      <formula1>"Select,Quarter,Semester,Annual,Other (type)"</formula1>
    </dataValidation>
  </dataValidations>
  <printOptions horizontalCentered="1"/>
  <pageMargins left="0.59" right="0.66" top="0.59" bottom="0.59" header="0.32" footer="0.2"/>
  <pageSetup fitToHeight="1" fitToWidth="1" orientation="landscape" paperSize="9" scale="54"/>
  <headerFooter alignWithMargins="0">
    <oddHeader>&amp;R&amp;"Calibri,Regular"&amp;K000000&amp;G</oddHeader>
    <oddFooter>&amp;C&amp;"Calibri,Regular"&amp;K000000The END Fund Periodic Reporting and Cash Request Forms
&amp;R&amp;"Calibri,Regular"&amp;K000000
</oddFooter>
  </headerFooter>
  <ignoredErrors>
    <ignoredError sqref="D6 G4:G5 E5" emptyCellReference="1"/>
    <ignoredError sqref="E4" unlockedFormula="1"/>
  </ignoredErrors>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M31"/>
  <sheetViews>
    <sheetView showGridLines="0" workbookViewId="0" topLeftCell="A1">
      <selection activeCell="K22" sqref="K22"/>
    </sheetView>
  </sheetViews>
  <sheetFormatPr defaultColWidth="11.00390625" defaultRowHeight="15.75"/>
  <cols>
    <col min="1" max="1" width="13.875" style="0" customWidth="1"/>
    <col min="2" max="3" width="11.875" style="0" customWidth="1"/>
    <col min="4" max="4" width="15.625" style="0" customWidth="1"/>
    <col min="5" max="7" width="13.50390625" style="0" customWidth="1"/>
    <col min="8" max="10" width="11.875" style="0" customWidth="1"/>
    <col min="11" max="11" width="13.625" style="0" customWidth="1"/>
    <col min="12" max="12" width="13.125" style="0" customWidth="1"/>
    <col min="13" max="13" width="17.00390625" style="0" customWidth="1"/>
  </cols>
  <sheetData>
    <row r="1" spans="1:13" ht="22.5">
      <c r="A1" s="519" t="s">
        <v>14</v>
      </c>
      <c r="B1" s="519"/>
      <c r="C1" s="519"/>
      <c r="D1" s="519"/>
      <c r="E1" s="519"/>
      <c r="F1" s="519"/>
      <c r="G1" s="519"/>
      <c r="H1" s="520"/>
      <c r="I1" s="6"/>
      <c r="J1" s="7"/>
      <c r="K1" s="8"/>
      <c r="L1" s="9"/>
      <c r="M1" s="10"/>
    </row>
    <row r="2" spans="1:13" ht="22.5">
      <c r="A2" s="107"/>
      <c r="B2" s="107"/>
      <c r="C2" s="107"/>
      <c r="D2" s="107"/>
      <c r="E2" s="107"/>
      <c r="F2" s="107"/>
      <c r="G2" s="107"/>
      <c r="H2" s="107"/>
      <c r="I2" s="108"/>
      <c r="J2" s="109"/>
      <c r="K2" s="110"/>
      <c r="L2" s="111"/>
      <c r="M2" s="112"/>
    </row>
    <row r="3" spans="1:13" ht="15">
      <c r="A3" s="1" t="s">
        <v>15</v>
      </c>
      <c r="B3" s="1"/>
      <c r="C3" s="4"/>
      <c r="D3" s="104"/>
      <c r="E3" s="105"/>
      <c r="F3" s="105"/>
      <c r="G3" s="4"/>
      <c r="H3" s="11"/>
      <c r="I3" s="12"/>
      <c r="J3" s="13"/>
      <c r="K3" s="14"/>
      <c r="L3" s="14"/>
      <c r="M3" s="15"/>
    </row>
    <row r="4" spans="1:13" ht="15" customHeight="1">
      <c r="A4" s="432" t="s">
        <v>8</v>
      </c>
      <c r="B4" s="433"/>
      <c r="C4" s="458"/>
      <c r="D4" s="273" t="s">
        <v>4</v>
      </c>
      <c r="E4" s="296" t="str">
        <f>IF('1. Program Outcomes &amp; Impact'!E9="SELECT","",'1. Program Outcomes &amp; Impact'!E9)</f>
        <v>Periodic</v>
      </c>
      <c r="F4" s="272" t="s">
        <v>6</v>
      </c>
      <c r="G4" s="291">
        <f>IF('1. Program Outcomes &amp; Impact'!G9="","",'1. Program Outcomes &amp; Impact'!G9)</f>
        <v>6</v>
      </c>
      <c r="I4" s="526" t="s">
        <v>49</v>
      </c>
      <c r="J4" s="526"/>
      <c r="K4" s="526"/>
      <c r="L4" s="526"/>
      <c r="M4" s="526"/>
    </row>
    <row r="5" spans="1:13" ht="15">
      <c r="A5" s="450" t="s">
        <v>9</v>
      </c>
      <c r="B5" s="451"/>
      <c r="C5" s="452"/>
      <c r="D5" s="227" t="s">
        <v>5</v>
      </c>
      <c r="E5" s="290">
        <f>IF('1. Program Outcomes &amp; Impact'!E10="","",'1. Program Outcomes &amp; Impact'!E10)</f>
        <v>41821</v>
      </c>
      <c r="F5" s="226" t="s">
        <v>7</v>
      </c>
      <c r="G5" s="290">
        <f>IF('1. Program Outcomes &amp; Impact'!G10="","",'1. Program Outcomes &amp; Impact'!G10)</f>
        <v>41912</v>
      </c>
      <c r="H5" s="192"/>
      <c r="I5" s="527"/>
      <c r="J5" s="527"/>
      <c r="K5" s="527"/>
      <c r="L5" s="527"/>
      <c r="M5" s="527"/>
    </row>
    <row r="6" spans="1:13" ht="15">
      <c r="A6" s="432" t="s">
        <v>10</v>
      </c>
      <c r="B6" s="433"/>
      <c r="C6" s="458"/>
      <c r="D6" s="472">
        <f>IF('1. Program Outcomes &amp; Impact'!D11="","",'1. Program Outcomes &amp; Impact'!D11)</f>
        <v>6</v>
      </c>
      <c r="E6" s="473">
        <f>IF('1. Program Outcomes &amp; Impact'!E11="","",'1. Program Outcomes &amp; Impact'!E11)</f>
      </c>
      <c r="F6" s="473">
        <f>IF('1. Program Outcomes &amp; Impact'!F11="","",'1. Program Outcomes &amp; Impact'!F11)</f>
      </c>
      <c r="G6" s="474">
        <f>IF('1. Program Outcomes &amp; Impact'!G11="","",'1. Program Outcomes &amp; Impact'!G11)</f>
      </c>
      <c r="H6" s="193"/>
      <c r="I6" s="528"/>
      <c r="J6" s="528"/>
      <c r="K6" s="528"/>
      <c r="L6" s="528"/>
      <c r="M6" s="528"/>
    </row>
    <row r="7" spans="1:13" ht="15">
      <c r="A7" s="284" t="s">
        <v>3</v>
      </c>
      <c r="B7" s="285"/>
      <c r="C7" s="286"/>
      <c r="D7" s="472" t="str">
        <f>IF('1. Program Outcomes &amp; Impact'!D7="","",'1. Program Outcomes &amp; Impact'!D7)</f>
        <v>USD</v>
      </c>
      <c r="E7" s="473">
        <f>IF('1. Program Outcomes &amp; Impact'!E12="","",'1. Program Outcomes &amp; Impact'!E12)</f>
      </c>
      <c r="F7" s="473">
        <f>IF('1. Program Outcomes &amp; Impact'!F12="","",'1. Program Outcomes &amp; Impact'!F12)</f>
      </c>
      <c r="G7" s="474">
        <f>IF('1. Program Outcomes &amp; Impact'!G12="","",'1. Program Outcomes &amp; Impact'!G12)</f>
      </c>
      <c r="H7" s="17"/>
      <c r="I7" s="18"/>
      <c r="J7" s="19"/>
      <c r="K7" s="17"/>
      <c r="L7" s="17"/>
      <c r="M7" s="18"/>
    </row>
    <row r="8" spans="1:13" ht="15">
      <c r="A8" s="21"/>
      <c r="B8" s="21"/>
      <c r="C8" s="21"/>
      <c r="D8" s="21"/>
      <c r="E8" s="21"/>
      <c r="F8" s="3"/>
      <c r="G8" s="22"/>
      <c r="H8" s="23"/>
      <c r="I8" s="24"/>
      <c r="J8" s="25"/>
      <c r="K8" s="26"/>
      <c r="L8" s="27"/>
      <c r="M8" s="28"/>
    </row>
    <row r="9" spans="1:13" ht="18.75" thickBot="1">
      <c r="A9" s="29" t="s">
        <v>139</v>
      </c>
      <c r="B9" s="30"/>
      <c r="C9" s="30"/>
      <c r="D9" s="30"/>
      <c r="E9" s="31"/>
      <c r="F9" s="32"/>
      <c r="G9" s="33"/>
      <c r="H9" s="33"/>
      <c r="I9" s="3"/>
      <c r="J9" s="34"/>
      <c r="K9" s="33"/>
      <c r="L9" s="33"/>
      <c r="M9" s="3"/>
    </row>
    <row r="10" spans="1:13" ht="18" thickBot="1">
      <c r="A10" s="550" t="s">
        <v>181</v>
      </c>
      <c r="B10" s="551"/>
      <c r="C10" s="551"/>
      <c r="D10" s="551"/>
      <c r="E10" s="551"/>
      <c r="F10" s="551"/>
      <c r="G10" s="551"/>
      <c r="H10" s="551"/>
      <c r="I10" s="551"/>
      <c r="J10" s="551"/>
      <c r="K10" s="551"/>
      <c r="L10" s="551"/>
      <c r="M10" s="551"/>
    </row>
    <row r="11" spans="1:13" ht="15">
      <c r="A11" s="552"/>
      <c r="B11" s="553"/>
      <c r="C11" s="553"/>
      <c r="D11" s="553"/>
      <c r="E11" s="553"/>
      <c r="F11" s="553"/>
      <c r="G11" s="553"/>
      <c r="H11" s="553"/>
      <c r="I11" s="553"/>
      <c r="J11" s="553"/>
      <c r="K11" s="553"/>
      <c r="L11" s="553"/>
      <c r="M11" s="553"/>
    </row>
    <row r="12" spans="1:13" ht="15">
      <c r="A12" s="182" t="s">
        <v>120</v>
      </c>
      <c r="B12" s="183"/>
      <c r="C12" s="183"/>
      <c r="D12" s="183"/>
      <c r="E12" s="183"/>
      <c r="F12" s="183"/>
      <c r="G12" s="183"/>
      <c r="H12" s="183"/>
      <c r="I12" s="184"/>
      <c r="J12" s="35"/>
      <c r="K12" s="35"/>
      <c r="L12" s="35"/>
      <c r="M12" s="36"/>
    </row>
    <row r="13" spans="1:13" ht="15.75" thickBot="1">
      <c r="A13" s="37"/>
      <c r="B13" s="35"/>
      <c r="C13" s="35"/>
      <c r="D13" s="35"/>
      <c r="E13" s="35"/>
      <c r="F13" s="35"/>
      <c r="G13" s="35"/>
      <c r="H13" s="35"/>
      <c r="I13" s="35"/>
      <c r="J13" s="35"/>
      <c r="K13" s="38"/>
      <c r="L13" s="38"/>
      <c r="M13" s="339"/>
    </row>
    <row r="14" spans="1:13" ht="15.75" thickTop="1">
      <c r="A14" s="2"/>
      <c r="B14" s="39"/>
      <c r="C14" s="40"/>
      <c r="D14" s="39"/>
      <c r="E14" s="41"/>
      <c r="F14" s="42"/>
      <c r="G14" s="43"/>
      <c r="H14" s="41"/>
      <c r="I14" s="41"/>
      <c r="J14" s="44"/>
      <c r="K14" s="45"/>
      <c r="L14" s="46"/>
      <c r="M14" s="45"/>
    </row>
    <row r="15" spans="1:13" ht="15">
      <c r="A15" s="47" t="s">
        <v>11</v>
      </c>
      <c r="B15" s="48" t="s">
        <v>40</v>
      </c>
      <c r="C15" s="48"/>
      <c r="D15" s="48"/>
      <c r="E15" s="44"/>
      <c r="F15" s="49"/>
      <c r="G15" s="44"/>
      <c r="H15" s="44"/>
      <c r="I15" s="44"/>
      <c r="J15" s="44"/>
      <c r="K15" s="329"/>
      <c r="L15" s="51"/>
      <c r="M15" s="45"/>
    </row>
    <row r="16" spans="1:13" ht="15">
      <c r="A16" s="55"/>
      <c r="B16" s="48" t="s">
        <v>16</v>
      </c>
      <c r="C16" s="48"/>
      <c r="D16" s="48"/>
      <c r="E16" s="56"/>
      <c r="F16" s="56"/>
      <c r="G16" s="56"/>
      <c r="H16" s="44"/>
      <c r="I16" s="44"/>
      <c r="J16" s="44"/>
      <c r="K16" s="329"/>
      <c r="L16" s="51"/>
      <c r="M16" s="57"/>
    </row>
    <row r="17" spans="1:13" ht="15">
      <c r="A17" s="55"/>
      <c r="B17" s="48" t="s">
        <v>17</v>
      </c>
      <c r="C17" s="48"/>
      <c r="D17" s="48"/>
      <c r="E17" s="56"/>
      <c r="F17" s="56"/>
      <c r="G17" s="56"/>
      <c r="H17" s="44"/>
      <c r="I17" s="44"/>
      <c r="J17" s="44"/>
      <c r="K17" s="329"/>
      <c r="L17" s="51"/>
      <c r="M17" s="194">
        <f>+K15+K16+K17</f>
        <v>0</v>
      </c>
    </row>
    <row r="18" spans="1:13" ht="15">
      <c r="A18" s="59"/>
      <c r="B18" s="60"/>
      <c r="C18" s="59"/>
      <c r="D18" s="61"/>
      <c r="E18" s="62"/>
      <c r="F18" s="62"/>
      <c r="G18" s="63"/>
      <c r="H18" s="64"/>
      <c r="I18" s="65"/>
      <c r="J18" s="66"/>
      <c r="K18" s="67"/>
      <c r="L18" s="46"/>
      <c r="M18" s="45"/>
    </row>
    <row r="19" spans="1:13" ht="15">
      <c r="A19" s="2"/>
      <c r="B19" s="68"/>
      <c r="C19" s="69"/>
      <c r="D19" s="70"/>
      <c r="E19" s="5"/>
      <c r="F19" s="69"/>
      <c r="G19" s="70"/>
      <c r="H19" s="70"/>
      <c r="I19" s="71"/>
      <c r="J19" s="70"/>
      <c r="K19" s="72"/>
      <c r="L19" s="73"/>
      <c r="M19" s="74"/>
    </row>
    <row r="20" spans="1:13" ht="15" customHeight="1">
      <c r="A20" s="338" t="s">
        <v>12</v>
      </c>
      <c r="B20" s="554" t="s">
        <v>66</v>
      </c>
      <c r="C20" s="555"/>
      <c r="D20" s="555"/>
      <c r="E20" s="555"/>
      <c r="F20" s="555"/>
      <c r="G20" s="555"/>
      <c r="H20" s="555"/>
      <c r="I20" s="556"/>
      <c r="J20" s="66"/>
      <c r="K20" s="396">
        <f>'4.B Total Cash Outflow'!D13</f>
        <v>0</v>
      </c>
      <c r="L20" s="46"/>
      <c r="M20" s="75"/>
    </row>
    <row r="21" spans="1:13" ht="15">
      <c r="A21" s="76"/>
      <c r="B21" s="20" t="s">
        <v>18</v>
      </c>
      <c r="C21" s="20"/>
      <c r="D21" s="20"/>
      <c r="E21" s="20"/>
      <c r="F21" s="20"/>
      <c r="G21" s="53"/>
      <c r="H21" s="77"/>
      <c r="I21" s="78"/>
      <c r="J21" s="54"/>
      <c r="K21" s="330"/>
      <c r="L21" s="80"/>
      <c r="M21" s="337"/>
    </row>
    <row r="22" spans="1:13" ht="15" customHeight="1">
      <c r="A22" s="81"/>
      <c r="B22" s="20" t="s">
        <v>19</v>
      </c>
      <c r="C22" s="20"/>
      <c r="D22" s="20"/>
      <c r="E22" s="20"/>
      <c r="F22" s="20"/>
      <c r="G22" s="20"/>
      <c r="H22" s="82"/>
      <c r="I22" s="83"/>
      <c r="J22" s="54"/>
      <c r="K22" s="331"/>
      <c r="L22" s="336"/>
      <c r="M22" s="194">
        <f>+K20+K21+K22</f>
        <v>0</v>
      </c>
    </row>
    <row r="23" spans="1:13" ht="15">
      <c r="A23" s="84"/>
      <c r="B23" s="5"/>
      <c r="C23" s="85"/>
      <c r="D23" s="5"/>
      <c r="E23" s="85"/>
      <c r="F23" s="86"/>
      <c r="G23" s="5"/>
      <c r="H23" s="87"/>
      <c r="I23" s="88"/>
      <c r="J23" s="70"/>
      <c r="K23" s="89"/>
      <c r="L23" s="73"/>
      <c r="M23" s="58"/>
    </row>
    <row r="24" spans="1:13" ht="15.75" thickBot="1">
      <c r="A24" s="90" t="s">
        <v>20</v>
      </c>
      <c r="B24" s="91"/>
      <c r="C24" s="5"/>
      <c r="D24" s="91"/>
      <c r="E24" s="68"/>
      <c r="F24" s="68"/>
      <c r="G24" s="92"/>
      <c r="H24" s="68"/>
      <c r="I24" s="69"/>
      <c r="J24" s="70"/>
      <c r="K24" s="73"/>
      <c r="L24" s="73"/>
      <c r="M24" s="195">
        <f>+M13+M17-M22</f>
        <v>0</v>
      </c>
    </row>
    <row r="25" spans="1:13" ht="15.75" thickTop="1">
      <c r="A25" s="5"/>
      <c r="B25" s="93"/>
      <c r="C25" s="94"/>
      <c r="D25" s="95"/>
      <c r="E25" s="96"/>
      <c r="F25" s="96"/>
      <c r="G25" s="96"/>
      <c r="H25" s="96"/>
      <c r="I25" s="97"/>
      <c r="J25" s="5"/>
      <c r="K25" s="97"/>
      <c r="L25" s="5"/>
      <c r="M25" s="96"/>
    </row>
    <row r="26" spans="1:13" ht="15">
      <c r="A26" s="98" t="s">
        <v>21</v>
      </c>
      <c r="B26" s="27"/>
      <c r="C26" s="27"/>
      <c r="D26" s="27"/>
      <c r="E26" s="27"/>
      <c r="F26" s="27"/>
      <c r="G26" s="27"/>
      <c r="H26" s="27"/>
      <c r="I26" s="27"/>
      <c r="J26" s="27"/>
      <c r="K26" s="99"/>
      <c r="L26" s="99"/>
      <c r="M26" s="100"/>
    </row>
    <row r="27" spans="1:13" ht="15">
      <c r="A27" s="101" t="s">
        <v>13</v>
      </c>
      <c r="B27" s="102"/>
      <c r="C27" s="102"/>
      <c r="D27" s="102"/>
      <c r="E27" s="102"/>
      <c r="F27" s="102"/>
      <c r="G27" s="102"/>
      <c r="H27" s="102"/>
      <c r="I27" s="102"/>
      <c r="J27" s="102"/>
      <c r="K27" s="71"/>
      <c r="L27" s="71"/>
      <c r="M27" s="5"/>
    </row>
    <row r="28" spans="1:13" ht="15">
      <c r="A28" s="557" t="s">
        <v>170</v>
      </c>
      <c r="B28" s="558"/>
      <c r="C28" s="558"/>
      <c r="D28" s="558"/>
      <c r="E28" s="558"/>
      <c r="F28" s="558"/>
      <c r="G28" s="558"/>
      <c r="H28" s="558"/>
      <c r="I28" s="558"/>
      <c r="J28" s="558"/>
      <c r="K28" s="558"/>
      <c r="L28" s="558"/>
      <c r="M28" s="559"/>
    </row>
    <row r="29" spans="1:13" ht="15">
      <c r="A29" s="560"/>
      <c r="B29" s="561"/>
      <c r="C29" s="561"/>
      <c r="D29" s="561"/>
      <c r="E29" s="561"/>
      <c r="F29" s="561"/>
      <c r="G29" s="561"/>
      <c r="H29" s="561"/>
      <c r="I29" s="561"/>
      <c r="J29" s="561"/>
      <c r="K29" s="561"/>
      <c r="L29" s="561"/>
      <c r="M29" s="562"/>
    </row>
    <row r="30" spans="1:13" ht="15">
      <c r="A30" s="563"/>
      <c r="B30" s="564"/>
      <c r="C30" s="564"/>
      <c r="D30" s="564"/>
      <c r="E30" s="564"/>
      <c r="F30" s="564"/>
      <c r="G30" s="564"/>
      <c r="H30" s="564"/>
      <c r="I30" s="564"/>
      <c r="J30" s="564"/>
      <c r="K30" s="564"/>
      <c r="L30" s="564"/>
      <c r="M30" s="565"/>
    </row>
    <row r="31" spans="1:13" ht="15">
      <c r="A31" s="103"/>
      <c r="B31" s="102"/>
      <c r="C31" s="102"/>
      <c r="D31" s="102"/>
      <c r="E31" s="102"/>
      <c r="F31" s="102"/>
      <c r="G31" s="102"/>
      <c r="H31" s="102"/>
      <c r="I31" s="102"/>
      <c r="J31" s="102"/>
      <c r="K31" s="102"/>
      <c r="L31" s="102"/>
      <c r="M31" s="2"/>
    </row>
  </sheetData>
  <sheetProtection password="CDDA" sheet="1" objects="1" scenarios="1"/>
  <mergeCells count="11">
    <mergeCell ref="A1:H1"/>
    <mergeCell ref="A4:C4"/>
    <mergeCell ref="D7:G7"/>
    <mergeCell ref="A5:C5"/>
    <mergeCell ref="A6:C6"/>
    <mergeCell ref="D6:G6"/>
    <mergeCell ref="A10:M10"/>
    <mergeCell ref="A11:M11"/>
    <mergeCell ref="B20:I20"/>
    <mergeCell ref="A28:M30"/>
    <mergeCell ref="I4:M6"/>
  </mergeCells>
  <dataValidations count="1">
    <dataValidation type="list" allowBlank="1" showInputMessage="1" sqref="E4">
      <formula1>"Select,Quarter,Semester,Annual,Other (type)"</formula1>
    </dataValidation>
  </dataValidations>
  <printOptions horizontalCentered="1"/>
  <pageMargins left="0.59" right="0.66" top="0.59" bottom="0.59" header="0.32" footer="0.2"/>
  <pageSetup fitToHeight="1" fitToWidth="1" orientation="landscape" paperSize="9" scale="72"/>
  <headerFooter alignWithMargins="0">
    <oddHeader>&amp;R&amp;"Calibri,Regular"&amp;K000000&amp;G</oddHeader>
    <oddFooter>&amp;C&amp;"Calibri,Regular"&amp;K000000The END Fund Periodic Reporting and Cash Request Forms
&amp;R&amp;"Calibri,Regular"&amp;K000000
</oddFooter>
  </headerFooter>
  <ignoredErrors>
    <ignoredError sqref="M22 G4:G5 D6 M17 M24" emptyCellReference="1"/>
    <ignoredError sqref="E4" unlockedFormula="1"/>
  </ignoredError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Q56"/>
  <sheetViews>
    <sheetView showGridLines="0" workbookViewId="0" topLeftCell="A1">
      <selection activeCell="K16" sqref="K16"/>
    </sheetView>
  </sheetViews>
  <sheetFormatPr defaultColWidth="11.00390625" defaultRowHeight="15.75"/>
  <cols>
    <col min="1" max="1" width="17.375" style="0" customWidth="1"/>
    <col min="2" max="2" width="21.125" style="0" customWidth="1"/>
    <col min="3" max="3" width="5.375" style="0" customWidth="1"/>
    <col min="4" max="4" width="3.625" style="0" customWidth="1"/>
    <col min="5" max="5" width="16.375" style="0" customWidth="1"/>
    <col min="6" max="6" width="15.625" style="0" customWidth="1"/>
    <col min="7" max="7" width="13.50390625" style="0" customWidth="1"/>
    <col min="8" max="8" width="17.00390625" style="0" customWidth="1"/>
    <col min="9" max="9" width="14.625" style="0" customWidth="1"/>
    <col min="10" max="10" width="22.50390625" style="0" customWidth="1"/>
    <col min="11" max="11" width="15.875" style="0" customWidth="1"/>
    <col min="12" max="12" width="17.875" style="0" customWidth="1"/>
    <col min="13" max="13" width="3.375" style="0" customWidth="1"/>
    <col min="14" max="14" width="18.125" style="0" customWidth="1"/>
    <col min="15" max="15" width="7.50390625" style="0" customWidth="1"/>
    <col min="16" max="16" width="17.00390625" style="0" customWidth="1"/>
    <col min="17" max="17" width="21.375" style="0" customWidth="1"/>
    <col min="18" max="18" width="13.625" style="0" customWidth="1"/>
  </cols>
  <sheetData>
    <row r="1" spans="1:17" ht="22.5">
      <c r="A1" s="603" t="s">
        <v>14</v>
      </c>
      <c r="B1" s="603"/>
      <c r="C1" s="603"/>
      <c r="D1" s="603"/>
      <c r="E1" s="603"/>
      <c r="F1" s="603"/>
      <c r="G1" s="603"/>
      <c r="H1" s="603"/>
      <c r="I1" s="603"/>
      <c r="J1" s="604"/>
      <c r="K1" s="6"/>
      <c r="L1" s="7"/>
      <c r="M1" s="113"/>
      <c r="N1" s="8"/>
      <c r="O1" s="9"/>
      <c r="P1" s="9"/>
      <c r="Q1" s="28"/>
    </row>
    <row r="2" spans="1:17" ht="22.5">
      <c r="A2" s="155"/>
      <c r="B2" s="155"/>
      <c r="C2" s="155"/>
      <c r="D2" s="155"/>
      <c r="E2" s="155"/>
      <c r="F2" s="155"/>
      <c r="G2" s="155"/>
      <c r="H2" s="155"/>
      <c r="I2" s="155"/>
      <c r="J2" s="155"/>
      <c r="K2" s="108"/>
      <c r="L2" s="109"/>
      <c r="M2" s="179"/>
      <c r="N2" s="110"/>
      <c r="O2" s="111"/>
      <c r="P2" s="111"/>
      <c r="Q2" s="122"/>
    </row>
    <row r="3" spans="1:17" ht="15">
      <c r="A3" s="605" t="s">
        <v>15</v>
      </c>
      <c r="B3" s="605"/>
      <c r="C3" s="4"/>
      <c r="D3" s="4"/>
      <c r="E3" s="4"/>
      <c r="F3" s="104"/>
      <c r="G3" s="105"/>
      <c r="H3" s="105"/>
      <c r="I3" s="4"/>
      <c r="J3" s="11"/>
      <c r="K3" s="189"/>
      <c r="L3" s="13"/>
      <c r="M3" s="14"/>
      <c r="N3" s="14"/>
      <c r="O3" s="14"/>
      <c r="P3" s="14"/>
      <c r="Q3" s="114"/>
    </row>
    <row r="4" spans="1:17" ht="15">
      <c r="A4" s="606" t="s">
        <v>50</v>
      </c>
      <c r="B4" s="607"/>
      <c r="C4" s="607"/>
      <c r="D4" s="607"/>
      <c r="E4" s="607"/>
      <c r="F4" s="608" t="str">
        <f>IF('1. Program Outcomes &amp; Impact'!D3="","",'1. Program Outcomes &amp; Impact'!D3)</f>
        <v>Angola</v>
      </c>
      <c r="G4" s="609"/>
      <c r="H4" s="609"/>
      <c r="I4" s="610"/>
      <c r="J4" s="115"/>
      <c r="K4" s="16"/>
      <c r="L4" s="52"/>
      <c r="M4" s="48"/>
      <c r="N4" s="48"/>
      <c r="O4" s="48"/>
      <c r="P4" s="48"/>
      <c r="Q4" s="18"/>
    </row>
    <row r="5" spans="1:17" ht="15">
      <c r="A5" s="180" t="s">
        <v>8</v>
      </c>
      <c r="B5" s="177"/>
      <c r="C5" s="106"/>
      <c r="D5" s="106"/>
      <c r="E5" s="106"/>
      <c r="F5" s="178" t="s">
        <v>4</v>
      </c>
      <c r="G5" s="290" t="str">
        <f>IF('1. Program Outcomes &amp; Impact'!E9="","",'1. Program Outcomes &amp; Impact'!E9)</f>
        <v>Periodic</v>
      </c>
      <c r="H5" s="106" t="s">
        <v>6</v>
      </c>
      <c r="I5" s="328">
        <f>IF('1. Program Outcomes &amp; Impact'!G9="","",'1. Program Outcomes &amp; Impact'!G9)</f>
        <v>6</v>
      </c>
      <c r="J5" s="116"/>
      <c r="K5" s="16"/>
      <c r="L5" s="52"/>
      <c r="M5" s="48"/>
      <c r="N5" s="48"/>
      <c r="O5" s="48"/>
      <c r="P5" s="48"/>
      <c r="Q5" s="18"/>
    </row>
    <row r="6" spans="1:17" ht="15">
      <c r="A6" s="181" t="s">
        <v>9</v>
      </c>
      <c r="B6" s="106"/>
      <c r="C6" s="106"/>
      <c r="D6" s="106"/>
      <c r="E6" s="106"/>
      <c r="F6" s="178" t="s">
        <v>5</v>
      </c>
      <c r="G6" s="290">
        <f>IF('1. Program Outcomes &amp; Impact'!E10="","",'1. Program Outcomes &amp; Impact'!E10)</f>
        <v>41821</v>
      </c>
      <c r="H6" s="106" t="s">
        <v>7</v>
      </c>
      <c r="I6" s="290">
        <f>IF('1. Program Outcomes &amp; Impact'!G10="","",'1. Program Outcomes &amp; Impact'!G10)</f>
        <v>41912</v>
      </c>
      <c r="J6" s="48"/>
      <c r="K6" s="16"/>
      <c r="L6" s="52"/>
      <c r="M6" s="48"/>
      <c r="N6" s="48"/>
      <c r="O6" s="48"/>
      <c r="P6" s="48"/>
      <c r="Q6" s="18"/>
    </row>
    <row r="7" spans="1:17" ht="15">
      <c r="A7" s="576" t="s">
        <v>10</v>
      </c>
      <c r="B7" s="577"/>
      <c r="C7" s="577"/>
      <c r="D7" s="577"/>
      <c r="E7" s="577"/>
      <c r="F7" s="472">
        <f>IF('1. Program Outcomes &amp; Impact'!D11="","",'1. Program Outcomes &amp; Impact'!D11)</f>
        <v>6</v>
      </c>
      <c r="G7" s="473">
        <f>IF('1. Program Outcomes &amp; Impact'!G12="","",'1. Program Outcomes &amp; Impact'!G12)</f>
      </c>
      <c r="H7" s="473">
        <f>IF('1. Program Outcomes &amp; Impact'!H12="","",'1. Program Outcomes &amp; Impact'!H12)</f>
      </c>
      <c r="I7" s="474">
        <f>IF('1. Program Outcomes &amp; Impact'!I12="","",'1. Program Outcomes &amp; Impact'!I12)</f>
      </c>
      <c r="J7" s="48"/>
      <c r="K7" s="16"/>
      <c r="L7" s="52"/>
      <c r="M7" s="48"/>
      <c r="N7" s="48"/>
      <c r="O7" s="48"/>
      <c r="P7" s="48"/>
      <c r="Q7" s="18"/>
    </row>
    <row r="8" spans="1:17" ht="15">
      <c r="A8" s="576" t="s">
        <v>3</v>
      </c>
      <c r="B8" s="577"/>
      <c r="C8" s="577"/>
      <c r="D8" s="578" t="str">
        <f>IF('1. Program Outcomes &amp; Impact'!D7="","",'1. Program Outcomes &amp; Impact'!D7)</f>
        <v>USD</v>
      </c>
      <c r="E8" s="579"/>
      <c r="F8" s="579"/>
      <c r="G8" s="579"/>
      <c r="H8" s="579"/>
      <c r="I8" s="580"/>
      <c r="J8" s="11"/>
      <c r="K8" s="11"/>
      <c r="L8" s="11"/>
      <c r="M8" s="20"/>
      <c r="N8" s="20"/>
      <c r="O8" s="20"/>
      <c r="P8" s="20"/>
      <c r="Q8" s="20"/>
    </row>
    <row r="9" spans="1:17" ht="15">
      <c r="A9" s="11"/>
      <c r="B9" s="11"/>
      <c r="C9" s="11"/>
      <c r="D9" s="11"/>
      <c r="E9" s="11"/>
      <c r="F9" s="11"/>
      <c r="G9" s="11"/>
      <c r="H9" s="11"/>
      <c r="I9" s="11"/>
      <c r="J9" s="120"/>
      <c r="K9" s="117"/>
      <c r="L9" s="118"/>
      <c r="M9" s="119"/>
      <c r="N9" s="120"/>
      <c r="O9" s="9"/>
      <c r="P9" s="116"/>
      <c r="Q9" s="28"/>
    </row>
    <row r="10" spans="1:17" ht="18">
      <c r="A10" s="121" t="s">
        <v>139</v>
      </c>
      <c r="B10" s="30"/>
      <c r="C10" s="30"/>
      <c r="D10" s="30"/>
      <c r="E10" s="30"/>
      <c r="F10" s="48"/>
      <c r="G10" s="48"/>
      <c r="H10" s="48"/>
      <c r="I10" s="48"/>
      <c r="J10" s="33"/>
      <c r="K10" s="3"/>
      <c r="L10" s="34"/>
      <c r="M10" s="111"/>
      <c r="N10" s="111"/>
      <c r="O10" s="111"/>
      <c r="P10" s="111"/>
      <c r="Q10" s="122"/>
    </row>
    <row r="11" spans="1:17" ht="15">
      <c r="A11" s="5"/>
      <c r="B11" s="93"/>
      <c r="C11" s="94"/>
      <c r="D11" s="94"/>
      <c r="E11" s="94"/>
      <c r="F11" s="95"/>
      <c r="G11" s="123"/>
      <c r="H11" s="123"/>
      <c r="I11" s="123"/>
      <c r="J11" s="123"/>
      <c r="K11" s="93"/>
      <c r="L11" s="94"/>
      <c r="M11" s="102"/>
      <c r="N11" s="102"/>
      <c r="O11" s="102"/>
      <c r="P11" s="102"/>
      <c r="Q11" s="122"/>
    </row>
    <row r="12" spans="1:17" ht="21" customHeight="1">
      <c r="A12" s="598" t="s">
        <v>182</v>
      </c>
      <c r="B12" s="599"/>
      <c r="C12" s="599"/>
      <c r="D12" s="599"/>
      <c r="E12" s="599"/>
      <c r="F12" s="599"/>
      <c r="G12" s="599"/>
      <c r="H12" s="599"/>
      <c r="I12" s="599"/>
      <c r="J12" s="599"/>
      <c r="K12" s="599"/>
      <c r="L12" s="599"/>
      <c r="M12" s="599"/>
      <c r="N12" s="599"/>
      <c r="O12" s="599"/>
      <c r="P12" s="600"/>
      <c r="Q12" s="122"/>
    </row>
    <row r="13" spans="1:17" ht="15">
      <c r="A13" s="13"/>
      <c r="B13" s="13"/>
      <c r="C13" s="13"/>
      <c r="D13" s="13"/>
      <c r="E13" s="13"/>
      <c r="F13" s="13"/>
      <c r="G13" s="13"/>
      <c r="H13" s="13"/>
      <c r="I13" s="13"/>
      <c r="J13" s="13"/>
      <c r="K13" s="13"/>
      <c r="L13" s="13"/>
      <c r="M13" s="13"/>
      <c r="N13" s="13"/>
      <c r="O13" s="13"/>
      <c r="P13" s="13"/>
      <c r="Q13" s="125"/>
    </row>
    <row r="14" spans="1:17" ht="15">
      <c r="A14" s="126" t="s">
        <v>39</v>
      </c>
      <c r="B14" s="124"/>
      <c r="C14" s="124"/>
      <c r="D14" s="124"/>
      <c r="E14" s="36"/>
      <c r="F14" s="124"/>
      <c r="G14" s="127"/>
      <c r="H14" s="36"/>
      <c r="I14" s="124"/>
      <c r="J14" s="127"/>
      <c r="K14" s="35"/>
      <c r="L14" s="35"/>
      <c r="M14" s="35"/>
      <c r="N14" s="35"/>
      <c r="O14" s="124"/>
      <c r="P14" s="127"/>
      <c r="Q14" s="122"/>
    </row>
    <row r="15" spans="1:17" ht="15">
      <c r="A15" s="128"/>
      <c r="B15" s="130"/>
      <c r="C15" s="155"/>
      <c r="D15" s="150"/>
      <c r="E15" s="129"/>
      <c r="F15" s="131"/>
      <c r="G15" s="132"/>
      <c r="H15" s="129"/>
      <c r="I15" s="133"/>
      <c r="J15" s="134"/>
      <c r="K15" s="134"/>
      <c r="L15" s="134"/>
      <c r="M15" s="129"/>
      <c r="N15" s="132"/>
      <c r="O15" s="131"/>
      <c r="P15" s="135"/>
      <c r="Q15" s="122"/>
    </row>
    <row r="16" spans="1:17" ht="15">
      <c r="A16" s="69" t="s">
        <v>22</v>
      </c>
      <c r="B16" s="70"/>
      <c r="C16" s="155"/>
      <c r="D16" s="150"/>
      <c r="E16" s="327">
        <f>IF('1. Program Outcomes &amp; Impact'!E14="","",'1. Program Outcomes &amp; Impact'!E14)</f>
        <v>42005</v>
      </c>
      <c r="F16" s="90"/>
      <c r="G16" s="68" t="s">
        <v>23</v>
      </c>
      <c r="H16" s="327">
        <f>IF('1. Program Outcomes &amp; Impact'!G14="","",'1. Program Outcomes &amp; Impact'!G14)</f>
        <v>42094</v>
      </c>
      <c r="I16" s="70"/>
      <c r="J16" s="71" t="s">
        <v>24</v>
      </c>
      <c r="K16" s="50"/>
      <c r="L16" s="136" t="s">
        <v>25</v>
      </c>
      <c r="M16" s="137"/>
      <c r="N16" s="79"/>
      <c r="O16" s="138"/>
      <c r="P16" s="139"/>
      <c r="Q16" s="122"/>
    </row>
    <row r="17" spans="1:17" ht="15">
      <c r="A17" s="69"/>
      <c r="B17" s="70"/>
      <c r="C17" s="155"/>
      <c r="D17" s="150"/>
      <c r="E17" s="150"/>
      <c r="F17" s="150"/>
      <c r="G17" s="150"/>
      <c r="H17" s="150"/>
      <c r="I17" s="150"/>
      <c r="J17" s="150"/>
      <c r="K17" s="150"/>
      <c r="L17" s="150"/>
      <c r="M17" s="150"/>
      <c r="N17" s="150"/>
      <c r="O17" s="150"/>
      <c r="P17" s="150"/>
      <c r="Q17" s="185"/>
    </row>
    <row r="18" spans="1:17" ht="15">
      <c r="A18" s="69" t="s">
        <v>26</v>
      </c>
      <c r="B18" s="70"/>
      <c r="C18" s="155"/>
      <c r="D18" s="150"/>
      <c r="E18" s="140"/>
      <c r="F18" s="68"/>
      <c r="G18" s="141"/>
      <c r="H18" s="140"/>
      <c r="I18" s="69"/>
      <c r="J18" s="142"/>
      <c r="K18" s="73"/>
      <c r="L18" s="136"/>
      <c r="M18" s="143"/>
      <c r="N18" s="144"/>
      <c r="O18" s="138"/>
      <c r="P18" s="593" t="s">
        <v>119</v>
      </c>
      <c r="Q18" s="145"/>
    </row>
    <row r="19" spans="1:17" ht="15" customHeight="1">
      <c r="A19" s="146" t="s">
        <v>27</v>
      </c>
      <c r="B19" s="70"/>
      <c r="C19" s="155"/>
      <c r="D19" s="150"/>
      <c r="E19" s="373">
        <f>IF(H16="","",H16+1)</f>
        <v>42095</v>
      </c>
      <c r="F19" s="68"/>
      <c r="G19" s="69" t="s">
        <v>23</v>
      </c>
      <c r="H19" s="373">
        <f>IF(E19="","",DATE(YEAR(E19),MONTH(E19)+3,DAY(E19)-1))</f>
        <v>42185</v>
      </c>
      <c r="I19" s="69"/>
      <c r="J19" s="71" t="s">
        <v>24</v>
      </c>
      <c r="K19" s="50"/>
      <c r="L19" s="136" t="s">
        <v>25</v>
      </c>
      <c r="M19" s="147"/>
      <c r="N19" s="148"/>
      <c r="O19" s="58"/>
      <c r="P19" s="593"/>
      <c r="Q19" s="28"/>
    </row>
    <row r="20" spans="1:17" ht="15">
      <c r="A20" s="149"/>
      <c r="B20" s="150"/>
      <c r="C20" s="150"/>
      <c r="D20" s="150"/>
      <c r="E20" s="151"/>
      <c r="F20" s="150"/>
      <c r="G20" s="150"/>
      <c r="H20" s="151"/>
      <c r="I20" s="150"/>
      <c r="J20" s="150"/>
      <c r="K20" s="152"/>
      <c r="L20" s="153"/>
      <c r="M20" s="154"/>
      <c r="N20" s="152"/>
      <c r="O20" s="57"/>
      <c r="P20" s="594"/>
      <c r="Q20" s="145"/>
    </row>
    <row r="21" spans="1:17" ht="15">
      <c r="A21" s="155"/>
      <c r="B21" s="150"/>
      <c r="C21" s="145"/>
      <c r="D21" s="150"/>
      <c r="E21" s="151"/>
      <c r="F21" s="150"/>
      <c r="G21" s="150"/>
      <c r="H21" s="151"/>
      <c r="I21" s="150"/>
      <c r="J21" s="150"/>
      <c r="K21" s="152"/>
      <c r="L21" s="153"/>
      <c r="M21" s="154"/>
      <c r="N21" s="152"/>
      <c r="O21" s="57"/>
      <c r="P21" s="194">
        <f>+N16+N19</f>
        <v>0</v>
      </c>
      <c r="Q21" s="145"/>
    </row>
    <row r="22" spans="1:17" ht="15">
      <c r="A22" s="155"/>
      <c r="B22" s="155"/>
      <c r="C22" s="155"/>
      <c r="D22" s="155"/>
      <c r="E22" s="155"/>
      <c r="F22" s="155"/>
      <c r="G22" s="155"/>
      <c r="H22" s="155"/>
      <c r="I22" s="155"/>
      <c r="J22" s="155"/>
      <c r="K22" s="155"/>
      <c r="L22" s="155"/>
      <c r="M22" s="155"/>
      <c r="N22" s="155"/>
      <c r="O22" s="155"/>
      <c r="P22" s="155"/>
      <c r="Q22" s="145"/>
    </row>
    <row r="23" spans="1:17" ht="39" customHeight="1">
      <c r="A23" s="573" t="s">
        <v>48</v>
      </c>
      <c r="B23" s="574"/>
      <c r="C23" s="574"/>
      <c r="D23" s="574"/>
      <c r="E23" s="574"/>
      <c r="F23" s="574"/>
      <c r="G23" s="574"/>
      <c r="H23" s="575"/>
      <c r="I23" s="584"/>
      <c r="J23" s="585"/>
      <c r="K23" s="585"/>
      <c r="L23" s="585"/>
      <c r="M23" s="585"/>
      <c r="N23" s="585"/>
      <c r="O23" s="585"/>
      <c r="P23" s="586"/>
      <c r="Q23" s="566"/>
    </row>
    <row r="24" spans="1:17" ht="15">
      <c r="A24" s="567" t="s">
        <v>28</v>
      </c>
      <c r="B24" s="568"/>
      <c r="C24" s="568"/>
      <c r="D24" s="568"/>
      <c r="E24" s="568"/>
      <c r="F24" s="568"/>
      <c r="G24" s="568"/>
      <c r="H24" s="569"/>
      <c r="I24" s="587"/>
      <c r="J24" s="588"/>
      <c r="K24" s="588"/>
      <c r="L24" s="588"/>
      <c r="M24" s="588"/>
      <c r="N24" s="588"/>
      <c r="O24" s="588"/>
      <c r="P24" s="589"/>
      <c r="Q24" s="566"/>
    </row>
    <row r="25" spans="1:17" ht="15">
      <c r="A25" s="567" t="s">
        <v>29</v>
      </c>
      <c r="B25" s="568"/>
      <c r="C25" s="568"/>
      <c r="D25" s="568"/>
      <c r="E25" s="568"/>
      <c r="F25" s="568"/>
      <c r="G25" s="568"/>
      <c r="H25" s="569"/>
      <c r="I25" s="587"/>
      <c r="J25" s="588"/>
      <c r="K25" s="588"/>
      <c r="L25" s="588"/>
      <c r="M25" s="588"/>
      <c r="N25" s="588"/>
      <c r="O25" s="588"/>
      <c r="P25" s="589"/>
      <c r="Q25" s="566"/>
    </row>
    <row r="26" spans="1:17" ht="15">
      <c r="A26" s="567" t="s">
        <v>41</v>
      </c>
      <c r="B26" s="568"/>
      <c r="C26" s="568"/>
      <c r="D26" s="568"/>
      <c r="E26" s="568"/>
      <c r="F26" s="568"/>
      <c r="G26" s="568"/>
      <c r="H26" s="569"/>
      <c r="I26" s="587"/>
      <c r="J26" s="588"/>
      <c r="K26" s="588"/>
      <c r="L26" s="588"/>
      <c r="M26" s="588"/>
      <c r="N26" s="588"/>
      <c r="O26" s="588"/>
      <c r="P26" s="589"/>
      <c r="Q26" s="566"/>
    </row>
    <row r="27" spans="1:17" ht="15">
      <c r="A27" s="567" t="s">
        <v>42</v>
      </c>
      <c r="B27" s="568"/>
      <c r="C27" s="568"/>
      <c r="D27" s="568"/>
      <c r="E27" s="568"/>
      <c r="F27" s="568"/>
      <c r="G27" s="568"/>
      <c r="H27" s="569"/>
      <c r="I27" s="587"/>
      <c r="J27" s="588"/>
      <c r="K27" s="588"/>
      <c r="L27" s="588"/>
      <c r="M27" s="588"/>
      <c r="N27" s="588"/>
      <c r="O27" s="588"/>
      <c r="P27" s="589"/>
      <c r="Q27" s="566"/>
    </row>
    <row r="28" spans="1:17" ht="15">
      <c r="A28" s="567" t="s">
        <v>30</v>
      </c>
      <c r="B28" s="568"/>
      <c r="C28" s="568"/>
      <c r="D28" s="568"/>
      <c r="E28" s="568"/>
      <c r="F28" s="568"/>
      <c r="G28" s="568"/>
      <c r="H28" s="569"/>
      <c r="I28" s="587"/>
      <c r="J28" s="588"/>
      <c r="K28" s="588"/>
      <c r="L28" s="588"/>
      <c r="M28" s="588"/>
      <c r="N28" s="588"/>
      <c r="O28" s="588"/>
      <c r="P28" s="589"/>
      <c r="Q28" s="566"/>
    </row>
    <row r="29" spans="1:17" ht="15">
      <c r="A29" s="567" t="s">
        <v>31</v>
      </c>
      <c r="B29" s="568"/>
      <c r="C29" s="568"/>
      <c r="D29" s="568"/>
      <c r="E29" s="568"/>
      <c r="F29" s="568"/>
      <c r="G29" s="568"/>
      <c r="H29" s="569"/>
      <c r="I29" s="587"/>
      <c r="J29" s="588"/>
      <c r="K29" s="588"/>
      <c r="L29" s="588"/>
      <c r="M29" s="588"/>
      <c r="N29" s="588"/>
      <c r="O29" s="588"/>
      <c r="P29" s="589"/>
      <c r="Q29" s="566"/>
    </row>
    <row r="30" spans="1:17" ht="15">
      <c r="A30" s="567" t="s">
        <v>32</v>
      </c>
      <c r="B30" s="568"/>
      <c r="C30" s="568"/>
      <c r="D30" s="568"/>
      <c r="E30" s="568"/>
      <c r="F30" s="568"/>
      <c r="G30" s="568"/>
      <c r="H30" s="569"/>
      <c r="I30" s="587"/>
      <c r="J30" s="588"/>
      <c r="K30" s="588"/>
      <c r="L30" s="588"/>
      <c r="M30" s="588"/>
      <c r="N30" s="588"/>
      <c r="O30" s="588"/>
      <c r="P30" s="589"/>
      <c r="Q30" s="566"/>
    </row>
    <row r="31" spans="1:17" ht="15">
      <c r="A31" s="567" t="s">
        <v>33</v>
      </c>
      <c r="B31" s="568"/>
      <c r="C31" s="568"/>
      <c r="D31" s="568"/>
      <c r="E31" s="568"/>
      <c r="F31" s="568"/>
      <c r="G31" s="568"/>
      <c r="H31" s="569"/>
      <c r="I31" s="587"/>
      <c r="J31" s="588"/>
      <c r="K31" s="588"/>
      <c r="L31" s="588"/>
      <c r="M31" s="588"/>
      <c r="N31" s="588"/>
      <c r="O31" s="588"/>
      <c r="P31" s="589"/>
      <c r="Q31" s="566"/>
    </row>
    <row r="32" spans="1:17" ht="15">
      <c r="A32" s="570"/>
      <c r="B32" s="571"/>
      <c r="C32" s="571"/>
      <c r="D32" s="571"/>
      <c r="E32" s="571"/>
      <c r="F32" s="571"/>
      <c r="G32" s="571"/>
      <c r="H32" s="572"/>
      <c r="I32" s="587"/>
      <c r="J32" s="588"/>
      <c r="K32" s="588"/>
      <c r="L32" s="588"/>
      <c r="M32" s="588"/>
      <c r="N32" s="588"/>
      <c r="O32" s="588"/>
      <c r="P32" s="589"/>
      <c r="Q32" s="566"/>
    </row>
    <row r="33" spans="1:17" ht="25.5" customHeight="1">
      <c r="A33" s="581" t="s">
        <v>43</v>
      </c>
      <c r="B33" s="582"/>
      <c r="C33" s="582"/>
      <c r="D33" s="582"/>
      <c r="E33" s="582"/>
      <c r="F33" s="582"/>
      <c r="G33" s="582"/>
      <c r="H33" s="583"/>
      <c r="I33" s="590"/>
      <c r="J33" s="591"/>
      <c r="K33" s="591"/>
      <c r="L33" s="591"/>
      <c r="M33" s="591"/>
      <c r="N33" s="591"/>
      <c r="O33" s="591"/>
      <c r="P33" s="592"/>
      <c r="Q33" s="145"/>
    </row>
    <row r="34" spans="1:17" ht="15">
      <c r="A34" s="155"/>
      <c r="B34" s="155"/>
      <c r="C34" s="155"/>
      <c r="D34" s="155"/>
      <c r="E34" s="155"/>
      <c r="F34" s="155"/>
      <c r="G34" s="155"/>
      <c r="H34" s="155"/>
      <c r="I34" s="155"/>
      <c r="J34" s="155"/>
      <c r="K34" s="155"/>
      <c r="L34" s="155"/>
      <c r="M34" s="155"/>
      <c r="N34" s="155"/>
      <c r="O34" s="155"/>
      <c r="P34" s="155"/>
      <c r="Q34" s="28"/>
    </row>
    <row r="35" spans="1:17" ht="15">
      <c r="A35" s="88"/>
      <c r="B35" s="88"/>
      <c r="C35" s="88"/>
      <c r="D35" s="88"/>
      <c r="E35" s="88"/>
      <c r="F35" s="88"/>
      <c r="G35" s="88"/>
      <c r="H35" s="88"/>
      <c r="I35" s="88"/>
      <c r="J35" s="88"/>
      <c r="K35" s="88"/>
      <c r="L35" s="88"/>
      <c r="M35" s="88"/>
      <c r="N35" s="88"/>
      <c r="O35" s="88"/>
      <c r="P35" s="88"/>
      <c r="Q35" s="122"/>
    </row>
    <row r="36" spans="1:17" ht="15">
      <c r="A36" s="97"/>
      <c r="B36" s="69"/>
      <c r="C36" s="69"/>
      <c r="D36" s="69"/>
      <c r="E36" s="69"/>
      <c r="F36" s="69"/>
      <c r="G36" s="69"/>
      <c r="H36" s="69"/>
      <c r="I36" s="69"/>
      <c r="J36" s="69"/>
      <c r="K36" s="69"/>
      <c r="L36" s="69"/>
      <c r="M36" s="69"/>
      <c r="N36" s="69"/>
      <c r="O36" s="69"/>
      <c r="P36" s="69"/>
      <c r="Q36" s="122"/>
    </row>
    <row r="37" spans="1:17" ht="15">
      <c r="A37" s="70" t="s">
        <v>44</v>
      </c>
      <c r="C37" s="70"/>
      <c r="D37" s="70"/>
      <c r="E37" s="70"/>
      <c r="F37" s="70"/>
      <c r="G37" s="70"/>
      <c r="H37" s="70"/>
      <c r="I37" s="70"/>
      <c r="J37" s="70"/>
      <c r="K37" s="70"/>
      <c r="L37" s="70"/>
      <c r="M37" s="90"/>
      <c r="N37" s="191">
        <f>+'5A. Cash Reconcilation'!M24</f>
        <v>0</v>
      </c>
      <c r="O37" s="157"/>
      <c r="P37" s="158"/>
      <c r="Q37" s="122"/>
    </row>
    <row r="38" spans="1:17" ht="15">
      <c r="A38" s="295"/>
      <c r="B38" s="111"/>
      <c r="C38" s="111"/>
      <c r="D38" s="111"/>
      <c r="E38" s="70"/>
      <c r="F38" s="70"/>
      <c r="G38" s="70"/>
      <c r="H38" s="70"/>
      <c r="I38" s="70"/>
      <c r="J38" s="70"/>
      <c r="K38" s="70"/>
      <c r="L38" s="70"/>
      <c r="M38" s="5"/>
      <c r="N38" s="57"/>
      <c r="O38" s="157"/>
      <c r="P38" s="72"/>
      <c r="Q38" s="122"/>
    </row>
    <row r="39" spans="1:17" ht="15">
      <c r="A39" s="295"/>
      <c r="B39" s="70" t="s">
        <v>12</v>
      </c>
      <c r="C39" s="71"/>
      <c r="D39" s="71"/>
      <c r="E39" s="159"/>
      <c r="F39" s="70"/>
      <c r="G39" s="70"/>
      <c r="H39" s="70"/>
      <c r="I39" s="160"/>
      <c r="J39" s="160"/>
      <c r="K39" s="160"/>
      <c r="L39" s="70"/>
      <c r="M39" s="95"/>
      <c r="N39" s="322"/>
      <c r="O39" s="73"/>
      <c r="P39" s="194">
        <f>+N37</f>
        <v>0</v>
      </c>
      <c r="Q39" s="122"/>
    </row>
    <row r="40" spans="1:17" ht="15">
      <c r="A40" s="323"/>
      <c r="B40" s="84"/>
      <c r="C40" s="156"/>
      <c r="D40" s="156"/>
      <c r="E40" s="156"/>
      <c r="F40" s="87"/>
      <c r="G40" s="87"/>
      <c r="H40" s="88"/>
      <c r="I40" s="156"/>
      <c r="J40" s="88"/>
      <c r="K40" s="156"/>
      <c r="L40" s="161"/>
      <c r="M40" s="84"/>
      <c r="N40" s="162"/>
      <c r="O40" s="162"/>
      <c r="P40" s="163"/>
      <c r="Q40" s="145"/>
    </row>
    <row r="41" spans="1:17" ht="15">
      <c r="A41" s="187"/>
      <c r="B41" s="70"/>
      <c r="C41" s="70"/>
      <c r="D41" s="70"/>
      <c r="E41" s="70"/>
      <c r="F41" s="70"/>
      <c r="G41" s="70"/>
      <c r="H41" s="70"/>
      <c r="I41" s="70"/>
      <c r="J41" s="70"/>
      <c r="K41" s="70"/>
      <c r="L41" s="70"/>
      <c r="M41" s="70"/>
      <c r="N41" s="70"/>
      <c r="O41" s="70"/>
      <c r="P41" s="70"/>
      <c r="Q41" s="145"/>
    </row>
    <row r="42" spans="1:17" ht="15.75" thickBot="1">
      <c r="A42" s="601" t="s">
        <v>45</v>
      </c>
      <c r="B42" s="601"/>
      <c r="C42" s="601"/>
      <c r="D42" s="601"/>
      <c r="E42" s="601"/>
      <c r="F42" s="601"/>
      <c r="G42" s="601"/>
      <c r="H42" s="601"/>
      <c r="I42" s="601"/>
      <c r="J42" s="601"/>
      <c r="K42" s="601"/>
      <c r="L42" s="601"/>
      <c r="M42" s="601"/>
      <c r="N42" s="602"/>
      <c r="O42" s="58"/>
      <c r="P42" s="195">
        <f>+P21-P39</f>
        <v>0</v>
      </c>
      <c r="Q42" s="125"/>
    </row>
    <row r="43" spans="1:17" ht="15.75" thickTop="1">
      <c r="A43" s="155"/>
      <c r="B43" s="142"/>
      <c r="C43" s="142"/>
      <c r="D43" s="142"/>
      <c r="E43" s="142"/>
      <c r="F43" s="142"/>
      <c r="G43" s="142"/>
      <c r="H43" s="142"/>
      <c r="I43" s="84"/>
      <c r="J43" s="142"/>
      <c r="K43" s="142"/>
      <c r="L43" s="70"/>
      <c r="M43" s="70"/>
      <c r="N43" s="70"/>
      <c r="O43" s="142"/>
      <c r="P43" s="5"/>
      <c r="Q43" s="125"/>
    </row>
    <row r="44" spans="1:17" ht="15">
      <c r="A44" s="52" t="s">
        <v>46</v>
      </c>
      <c r="B44" s="70"/>
      <c r="C44" s="70"/>
      <c r="D44" s="70"/>
      <c r="E44" s="70"/>
      <c r="F44" s="70"/>
      <c r="G44" s="70"/>
      <c r="H44" s="164"/>
      <c r="I44" s="190" t="s">
        <v>34</v>
      </c>
      <c r="J44" s="165"/>
      <c r="K44" s="70"/>
      <c r="L44" s="70"/>
      <c r="M44" s="70"/>
      <c r="N44" s="70"/>
      <c r="O44" s="70"/>
      <c r="P44" s="142"/>
      <c r="Q44" s="122"/>
    </row>
    <row r="45" spans="1:17" ht="15">
      <c r="A45" s="52"/>
      <c r="B45" s="70"/>
      <c r="C45" s="70"/>
      <c r="D45" s="70"/>
      <c r="E45" s="70"/>
      <c r="F45" s="70"/>
      <c r="G45" s="70"/>
      <c r="H45" s="70"/>
      <c r="I45" s="166"/>
      <c r="J45" s="141"/>
      <c r="K45" s="70"/>
      <c r="L45" s="70"/>
      <c r="M45" s="70"/>
      <c r="N45" s="111"/>
      <c r="O45" s="70"/>
      <c r="P45" s="70"/>
      <c r="Q45" s="122"/>
    </row>
    <row r="46" spans="1:17" ht="21" customHeight="1" thickBot="1">
      <c r="A46" s="167" t="s">
        <v>35</v>
      </c>
      <c r="B46" s="70"/>
      <c r="C46" s="70"/>
      <c r="D46" s="70"/>
      <c r="E46" s="70"/>
      <c r="F46" s="168"/>
      <c r="G46" s="169"/>
      <c r="H46" s="96"/>
      <c r="I46" s="188" t="s">
        <v>36</v>
      </c>
      <c r="J46" s="159"/>
      <c r="K46" s="159"/>
      <c r="L46" s="160"/>
      <c r="M46" s="170"/>
      <c r="N46" s="160"/>
      <c r="O46" s="160"/>
      <c r="P46" s="170"/>
      <c r="Q46" s="122"/>
    </row>
    <row r="47" spans="1:17" ht="36" customHeight="1" thickBot="1">
      <c r="A47" s="141"/>
      <c r="B47" s="160" t="s">
        <v>37</v>
      </c>
      <c r="C47" s="160"/>
      <c r="D47" s="160"/>
      <c r="E47" s="160"/>
      <c r="F47" s="171"/>
      <c r="G47" s="172"/>
      <c r="H47" s="173"/>
      <c r="I47" s="595"/>
      <c r="J47" s="596"/>
      <c r="K47" s="596"/>
      <c r="L47" s="596"/>
      <c r="M47" s="596"/>
      <c r="N47" s="597"/>
      <c r="O47" s="111"/>
      <c r="P47" s="111"/>
      <c r="Q47" s="122"/>
    </row>
    <row r="48" spans="1:17" ht="18" customHeight="1" thickBot="1">
      <c r="A48" s="141"/>
      <c r="B48" s="70"/>
      <c r="C48" s="70"/>
      <c r="D48" s="70"/>
      <c r="E48" s="70"/>
      <c r="F48" s="90"/>
      <c r="G48" s="174"/>
      <c r="H48" s="5"/>
      <c r="I48" s="97"/>
      <c r="J48" s="71"/>
      <c r="K48" s="71"/>
      <c r="L48" s="71"/>
      <c r="M48" s="111"/>
      <c r="N48" s="111"/>
      <c r="O48" s="111"/>
      <c r="P48" s="111"/>
      <c r="Q48" s="122"/>
    </row>
    <row r="49" spans="1:17" ht="36" customHeight="1" thickBot="1">
      <c r="A49" s="52"/>
      <c r="B49" s="160" t="s">
        <v>38</v>
      </c>
      <c r="C49" s="160"/>
      <c r="D49" s="160"/>
      <c r="E49" s="160"/>
      <c r="F49" s="171"/>
      <c r="G49" s="175"/>
      <c r="H49" s="173"/>
      <c r="I49" s="595"/>
      <c r="J49" s="596"/>
      <c r="K49" s="596"/>
      <c r="L49" s="596"/>
      <c r="M49" s="596"/>
      <c r="N49" s="597"/>
      <c r="O49" s="111"/>
      <c r="P49" s="111"/>
      <c r="Q49" s="122"/>
    </row>
    <row r="50" spans="1:17" ht="15.75" thickBot="1">
      <c r="A50" s="52"/>
      <c r="B50" s="70"/>
      <c r="C50" s="70"/>
      <c r="D50" s="70"/>
      <c r="E50" s="70"/>
      <c r="F50" s="70"/>
      <c r="G50" s="5"/>
      <c r="H50" s="68"/>
      <c r="I50" s="97"/>
      <c r="J50" s="71"/>
      <c r="K50" s="71"/>
      <c r="L50" s="71"/>
      <c r="M50" s="111"/>
      <c r="N50" s="111"/>
      <c r="O50" s="111"/>
      <c r="P50" s="111"/>
      <c r="Q50" s="122"/>
    </row>
    <row r="51" spans="1:17" ht="36.75" customHeight="1" thickBot="1">
      <c r="A51" s="52"/>
      <c r="B51" s="186" t="s">
        <v>47</v>
      </c>
      <c r="C51" s="186"/>
      <c r="D51" s="186"/>
      <c r="E51" s="186"/>
      <c r="F51" s="176"/>
      <c r="G51" s="172"/>
      <c r="H51" s="96"/>
      <c r="I51" s="595"/>
      <c r="J51" s="596"/>
      <c r="K51" s="596"/>
      <c r="L51" s="596"/>
      <c r="M51" s="596"/>
      <c r="N51" s="597"/>
      <c r="O51" s="102"/>
      <c r="P51" s="102"/>
      <c r="Q51" s="145"/>
    </row>
    <row r="52" spans="1:17" ht="15">
      <c r="A52" s="145"/>
      <c r="B52" s="145"/>
      <c r="C52" s="145"/>
      <c r="D52" s="145"/>
      <c r="E52" s="145"/>
      <c r="F52" s="145"/>
      <c r="G52" s="145"/>
      <c r="H52" s="145"/>
      <c r="I52" s="145"/>
      <c r="J52" s="145"/>
      <c r="K52" s="145"/>
      <c r="L52" s="145"/>
      <c r="M52" s="145"/>
      <c r="N52" s="145"/>
      <c r="O52" s="145"/>
      <c r="P52" s="145"/>
      <c r="Q52" s="145"/>
    </row>
    <row r="53" spans="1:17" ht="15">
      <c r="A53" s="145"/>
      <c r="B53" s="145"/>
      <c r="C53" s="145"/>
      <c r="D53" s="145"/>
      <c r="E53" s="145"/>
      <c r="F53" s="145"/>
      <c r="G53" s="145"/>
      <c r="H53" s="145"/>
      <c r="I53" s="145"/>
      <c r="J53" s="145"/>
      <c r="K53" s="145"/>
      <c r="L53" s="145"/>
      <c r="M53" s="145"/>
      <c r="N53" s="145"/>
      <c r="O53" s="145"/>
      <c r="P53" s="145"/>
      <c r="Q53" s="145"/>
    </row>
    <row r="54" spans="1:17" ht="15">
      <c r="A54" s="145"/>
      <c r="B54" s="150"/>
      <c r="C54" s="150"/>
      <c r="D54" s="150"/>
      <c r="E54" s="150"/>
      <c r="F54" s="145"/>
      <c r="G54" s="145"/>
      <c r="H54" s="145"/>
      <c r="I54" s="145"/>
      <c r="J54" s="145"/>
      <c r="K54" s="145"/>
      <c r="L54" s="145"/>
      <c r="M54" s="145"/>
      <c r="N54" s="145"/>
      <c r="O54" s="145"/>
      <c r="P54" s="145"/>
      <c r="Q54" s="145"/>
    </row>
    <row r="55" spans="1:17" ht="15">
      <c r="A55" s="145"/>
      <c r="B55" s="150"/>
      <c r="C55" s="150"/>
      <c r="D55" s="150"/>
      <c r="E55" s="150"/>
      <c r="F55" s="145"/>
      <c r="G55" s="145"/>
      <c r="H55" s="145"/>
      <c r="I55" s="145"/>
      <c r="J55" s="145"/>
      <c r="K55" s="145"/>
      <c r="L55" s="145"/>
      <c r="M55" s="145"/>
      <c r="N55" s="145"/>
      <c r="O55" s="145"/>
      <c r="P55" s="145"/>
      <c r="Q55" s="145"/>
    </row>
    <row r="56" spans="1:17" ht="15">
      <c r="A56" s="145"/>
      <c r="B56" s="145"/>
      <c r="C56" s="145"/>
      <c r="D56" s="145"/>
      <c r="E56" s="145"/>
      <c r="F56" s="145"/>
      <c r="G56" s="145"/>
      <c r="H56" s="145"/>
      <c r="I56" s="145"/>
      <c r="J56" s="145"/>
      <c r="K56" s="145"/>
      <c r="L56" s="145"/>
      <c r="M56" s="145"/>
      <c r="N56" s="145"/>
      <c r="O56" s="145"/>
      <c r="P56" s="145"/>
      <c r="Q56" s="145"/>
    </row>
  </sheetData>
  <sheetProtection password="CDDA" sheet="1" objects="1" scenarios="1"/>
  <mergeCells count="27">
    <mergeCell ref="I49:N49"/>
    <mergeCell ref="I51:N51"/>
    <mergeCell ref="A12:P12"/>
    <mergeCell ref="A42:N42"/>
    <mergeCell ref="A1:J1"/>
    <mergeCell ref="A3:B3"/>
    <mergeCell ref="A4:E4"/>
    <mergeCell ref="F4:I4"/>
    <mergeCell ref="A7:E7"/>
    <mergeCell ref="I47:N47"/>
    <mergeCell ref="A26:H26"/>
    <mergeCell ref="A8:C8"/>
    <mergeCell ref="F7:I7"/>
    <mergeCell ref="D8:I8"/>
    <mergeCell ref="A33:H33"/>
    <mergeCell ref="I23:P33"/>
    <mergeCell ref="P18:P20"/>
    <mergeCell ref="Q23:Q32"/>
    <mergeCell ref="A27:H27"/>
    <mergeCell ref="A28:H28"/>
    <mergeCell ref="A29:H29"/>
    <mergeCell ref="A30:H30"/>
    <mergeCell ref="A31:H31"/>
    <mergeCell ref="A32:H32"/>
    <mergeCell ref="A23:H23"/>
    <mergeCell ref="A24:H24"/>
    <mergeCell ref="A25:H25"/>
  </mergeCells>
  <conditionalFormatting sqref="E19">
    <cfRule type="cellIs" priority="2" dxfId="6" operator="equal" stopIfTrue="1">
      <formula>'5B. Cash Request'!$S$5</formula>
    </cfRule>
  </conditionalFormatting>
  <conditionalFormatting sqref="H19">
    <cfRule type="cellIs" priority="1" dxfId="6" operator="equal" stopIfTrue="1">
      <formula>'5B. Cash Request'!$S$5</formula>
    </cfRule>
  </conditionalFormatting>
  <dataValidations count="1">
    <dataValidation type="list" allowBlank="1" showInputMessage="1" showErrorMessage="1" sqref="I44">
      <formula1>"Select,Yes,No"</formula1>
    </dataValidation>
  </dataValidations>
  <printOptions horizontalCentered="1"/>
  <pageMargins left="0.59" right="0.66" top="0.59" bottom="0.59" header="0.32" footer="0.2"/>
  <pageSetup fitToHeight="1" fitToWidth="1" orientation="landscape" paperSize="9" scale="55"/>
  <headerFooter alignWithMargins="0">
    <oddHeader>&amp;R&amp;"Calibri,Regular"&amp;K000000&amp;G</oddHeader>
    <oddFooter>&amp;C&amp;"Calibri,Regular"&amp;K000000The END Fund Periodic Reporting and Cash Request Forms
&amp;R&amp;"Calibri,Regular"&amp;K000000
</oddFooter>
  </headerFooter>
  <ignoredErrors>
    <ignoredError sqref="I5:I6 G6 F4 P21 E19 E16 H16 F7" emptyCellReference="1"/>
  </ignoredErrors>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O39"/>
  <sheetViews>
    <sheetView showGridLines="0" workbookViewId="0" topLeftCell="A2">
      <selection activeCell="A10" sqref="A10"/>
    </sheetView>
  </sheetViews>
  <sheetFormatPr defaultColWidth="11.00390625" defaultRowHeight="15.75"/>
  <cols>
    <col min="1" max="1" width="14.125" style="0" customWidth="1"/>
    <col min="4" max="4" width="17.125" style="0" customWidth="1"/>
    <col min="5" max="5" width="17.00390625" style="0" customWidth="1"/>
    <col min="6" max="6" width="13.375" style="0" customWidth="1"/>
    <col min="7" max="7" width="19.875" style="0" customWidth="1"/>
    <col min="9" max="15" width="24.00390625" style="0" customWidth="1"/>
  </cols>
  <sheetData>
    <row r="1" spans="1:7" ht="21">
      <c r="A1" s="425" t="s">
        <v>88</v>
      </c>
      <c r="B1" s="425"/>
      <c r="C1" s="425"/>
      <c r="D1" s="425"/>
      <c r="E1" s="425"/>
      <c r="F1" s="425"/>
      <c r="G1" s="235"/>
    </row>
    <row r="2" spans="1:7" ht="15.75" customHeight="1">
      <c r="A2" s="235"/>
      <c r="B2" s="235"/>
      <c r="C2" s="235"/>
      <c r="D2" s="235"/>
      <c r="E2" s="235"/>
      <c r="F2" s="235"/>
      <c r="G2" s="235"/>
    </row>
    <row r="3" spans="1:7" ht="18.75" customHeight="1">
      <c r="A3" s="434" t="s">
        <v>106</v>
      </c>
      <c r="B3" s="434"/>
      <c r="C3" s="434"/>
      <c r="D3" s="434"/>
      <c r="E3" s="434"/>
      <c r="F3" s="434"/>
      <c r="G3" s="434"/>
    </row>
    <row r="4" spans="1:7" ht="18.75" customHeight="1">
      <c r="A4" s="513" t="s">
        <v>50</v>
      </c>
      <c r="B4" s="514"/>
      <c r="C4" s="514"/>
      <c r="D4" s="515"/>
      <c r="E4" s="516" t="str">
        <f>IF('1. Program Outcomes &amp; Impact'!D3="","",'1. Program Outcomes &amp; Impact'!D3)</f>
        <v>Angola</v>
      </c>
      <c r="F4" s="517"/>
      <c r="G4" s="518"/>
    </row>
    <row r="5" spans="1:7" ht="18.75" customHeight="1">
      <c r="A5" s="272" t="s">
        <v>8</v>
      </c>
      <c r="B5" s="272"/>
      <c r="C5" s="272"/>
      <c r="D5" s="273" t="s">
        <v>4</v>
      </c>
      <c r="E5" s="289" t="str">
        <f>IF('1. Program Outcomes &amp; Impact'!E9="SELECT","",'1. Program Outcomes &amp; Impact'!E9)</f>
        <v>Periodic</v>
      </c>
      <c r="F5" s="272" t="s">
        <v>6</v>
      </c>
      <c r="G5" s="291">
        <f>IF('1. Program Outcomes &amp; Impact'!G9="","",'1. Program Outcomes &amp; Impact'!G9)</f>
        <v>6</v>
      </c>
    </row>
    <row r="6" spans="1:7" ht="18.75" customHeight="1">
      <c r="A6" s="450" t="s">
        <v>9</v>
      </c>
      <c r="B6" s="451"/>
      <c r="C6" s="452"/>
      <c r="D6" s="227" t="s">
        <v>5</v>
      </c>
      <c r="E6" s="290">
        <f>IF('1. Program Outcomes &amp; Impact'!E10="","",'1. Program Outcomes &amp; Impact'!E10)</f>
        <v>41821</v>
      </c>
      <c r="F6" s="226" t="s">
        <v>7</v>
      </c>
      <c r="G6" s="290">
        <f>IF('1. Program Outcomes &amp; Impact'!G10="","",'1. Program Outcomes &amp; Impact'!G10)</f>
        <v>41912</v>
      </c>
    </row>
    <row r="7" spans="1:7" ht="18.75" customHeight="1">
      <c r="A7" s="432" t="s">
        <v>10</v>
      </c>
      <c r="B7" s="433"/>
      <c r="C7" s="458"/>
      <c r="D7" s="472">
        <f>IF('1. Program Outcomes &amp; Impact'!D11="","",'1. Program Outcomes &amp; Impact'!D11)</f>
        <v>6</v>
      </c>
      <c r="E7" s="473">
        <f>IF('1. Program Outcomes &amp; Impact'!E11="","",'1. Program Outcomes &amp; Impact'!E11)</f>
      </c>
      <c r="F7" s="473">
        <f>IF('1. Program Outcomes &amp; Impact'!F11="","",'1. Program Outcomes &amp; Impact'!F11)</f>
      </c>
      <c r="G7" s="474">
        <f>IF('1. Program Outcomes &amp; Impact'!G11="","",'1. Program Outcomes &amp; Impact'!G11)</f>
      </c>
    </row>
    <row r="9" spans="1:15" ht="18">
      <c r="A9" s="292" t="s">
        <v>210</v>
      </c>
      <c r="B9" s="292"/>
      <c r="C9" s="292"/>
      <c r="D9" s="292"/>
      <c r="E9" s="292"/>
      <c r="F9" s="292"/>
      <c r="G9" s="292"/>
      <c r="H9" s="292"/>
      <c r="I9" s="292"/>
      <c r="J9" s="292"/>
      <c r="K9" s="292"/>
      <c r="L9" s="293"/>
      <c r="M9" s="293"/>
      <c r="N9" s="293"/>
      <c r="O9" s="293"/>
    </row>
    <row r="10" spans="1:15" ht="18">
      <c r="A10" s="292"/>
      <c r="B10" s="292"/>
      <c r="C10" s="292"/>
      <c r="D10" s="292"/>
      <c r="E10" s="292"/>
      <c r="F10" s="292"/>
      <c r="G10" s="292"/>
      <c r="H10" s="292"/>
      <c r="I10" s="292"/>
      <c r="J10" s="292"/>
      <c r="K10" s="292"/>
      <c r="L10" s="293"/>
      <c r="M10" s="293"/>
      <c r="N10" s="293"/>
      <c r="O10" s="293"/>
    </row>
    <row r="11" spans="1:15" ht="24.75" customHeight="1">
      <c r="A11" s="507" t="s">
        <v>209</v>
      </c>
      <c r="B11" s="508"/>
      <c r="C11" s="508"/>
      <c r="D11" s="508"/>
      <c r="E11" s="508"/>
      <c r="F11" s="508"/>
      <c r="G11" s="508"/>
      <c r="H11" s="508"/>
      <c r="I11" s="508"/>
      <c r="J11" s="508"/>
      <c r="K11" s="508"/>
      <c r="L11" s="508"/>
      <c r="M11" s="508"/>
      <c r="N11" s="508"/>
      <c r="O11" s="509"/>
    </row>
    <row r="12" spans="1:15" ht="36.75" customHeight="1">
      <c r="A12" s="611" t="s">
        <v>208</v>
      </c>
      <c r="B12" s="612"/>
      <c r="C12" s="612"/>
      <c r="D12" s="612"/>
      <c r="E12" s="612"/>
      <c r="F12" s="612"/>
      <c r="G12" s="612"/>
      <c r="H12" s="612"/>
      <c r="I12" s="612"/>
      <c r="J12" s="612"/>
      <c r="K12" s="612"/>
      <c r="L12" s="612"/>
      <c r="M12" s="612"/>
      <c r="N12" s="612"/>
      <c r="O12" s="613"/>
    </row>
    <row r="13" spans="1:15" ht="18.75" customHeight="1">
      <c r="A13" s="510"/>
      <c r="B13" s="511"/>
      <c r="C13" s="511"/>
      <c r="D13" s="511"/>
      <c r="E13" s="511"/>
      <c r="F13" s="511"/>
      <c r="G13" s="511"/>
      <c r="H13" s="511"/>
      <c r="I13" s="511"/>
      <c r="J13" s="511"/>
      <c r="K13" s="511"/>
      <c r="L13" s="511"/>
      <c r="M13" s="511"/>
      <c r="N13" s="511"/>
      <c r="O13" s="512"/>
    </row>
    <row r="14" spans="1:15" ht="18.75" customHeight="1">
      <c r="A14" s="495"/>
      <c r="B14" s="496"/>
      <c r="C14" s="496"/>
      <c r="D14" s="496"/>
      <c r="E14" s="496"/>
      <c r="F14" s="496"/>
      <c r="G14" s="496"/>
      <c r="H14" s="496"/>
      <c r="I14" s="496"/>
      <c r="J14" s="496"/>
      <c r="K14" s="496"/>
      <c r="L14" s="496"/>
      <c r="M14" s="496"/>
      <c r="N14" s="496"/>
      <c r="O14" s="497"/>
    </row>
    <row r="15" spans="1:15" ht="18.75" customHeight="1">
      <c r="A15" s="495"/>
      <c r="B15" s="496"/>
      <c r="C15" s="496"/>
      <c r="D15" s="496"/>
      <c r="E15" s="496"/>
      <c r="F15" s="496"/>
      <c r="G15" s="496"/>
      <c r="H15" s="496"/>
      <c r="I15" s="496"/>
      <c r="J15" s="496"/>
      <c r="K15" s="496"/>
      <c r="L15" s="496"/>
      <c r="M15" s="496"/>
      <c r="N15" s="496"/>
      <c r="O15" s="497"/>
    </row>
    <row r="16" spans="1:15" ht="18.75" customHeight="1">
      <c r="A16" s="495"/>
      <c r="B16" s="496"/>
      <c r="C16" s="496"/>
      <c r="D16" s="496"/>
      <c r="E16" s="496"/>
      <c r="F16" s="496"/>
      <c r="G16" s="496"/>
      <c r="H16" s="496"/>
      <c r="I16" s="496"/>
      <c r="J16" s="496"/>
      <c r="K16" s="496"/>
      <c r="L16" s="496"/>
      <c r="M16" s="496"/>
      <c r="N16" s="496"/>
      <c r="O16" s="497"/>
    </row>
    <row r="17" spans="1:15" ht="18.75" customHeight="1">
      <c r="A17" s="495"/>
      <c r="B17" s="496"/>
      <c r="C17" s="496"/>
      <c r="D17" s="496"/>
      <c r="E17" s="496"/>
      <c r="F17" s="496"/>
      <c r="G17" s="496"/>
      <c r="H17" s="496"/>
      <c r="I17" s="496"/>
      <c r="J17" s="496"/>
      <c r="K17" s="496"/>
      <c r="L17" s="496"/>
      <c r="M17" s="496"/>
      <c r="N17" s="496"/>
      <c r="O17" s="497"/>
    </row>
    <row r="18" spans="1:15" ht="16.5" customHeight="1">
      <c r="A18" s="495"/>
      <c r="B18" s="496"/>
      <c r="C18" s="496"/>
      <c r="D18" s="496"/>
      <c r="E18" s="496"/>
      <c r="F18" s="496"/>
      <c r="G18" s="496"/>
      <c r="H18" s="496"/>
      <c r="I18" s="496"/>
      <c r="J18" s="496"/>
      <c r="K18" s="496"/>
      <c r="L18" s="496"/>
      <c r="M18" s="496"/>
      <c r="N18" s="496"/>
      <c r="O18" s="497"/>
    </row>
    <row r="19" spans="1:15" ht="16.5" customHeight="1">
      <c r="A19" s="495"/>
      <c r="B19" s="496"/>
      <c r="C19" s="496"/>
      <c r="D19" s="496"/>
      <c r="E19" s="496"/>
      <c r="F19" s="496"/>
      <c r="G19" s="496"/>
      <c r="H19" s="496"/>
      <c r="I19" s="496"/>
      <c r="J19" s="496"/>
      <c r="K19" s="496"/>
      <c r="L19" s="496"/>
      <c r="M19" s="496"/>
      <c r="N19" s="496"/>
      <c r="O19" s="497"/>
    </row>
    <row r="20" spans="1:15" ht="16.5" customHeight="1">
      <c r="A20" s="495"/>
      <c r="B20" s="496"/>
      <c r="C20" s="496"/>
      <c r="D20" s="496"/>
      <c r="E20" s="496"/>
      <c r="F20" s="496"/>
      <c r="G20" s="496"/>
      <c r="H20" s="496"/>
      <c r="I20" s="496"/>
      <c r="J20" s="496"/>
      <c r="K20" s="496"/>
      <c r="L20" s="496"/>
      <c r="M20" s="496"/>
      <c r="N20" s="496"/>
      <c r="O20" s="497"/>
    </row>
    <row r="21" spans="1:15" ht="16.5" customHeight="1">
      <c r="A21" s="495"/>
      <c r="B21" s="496"/>
      <c r="C21" s="496"/>
      <c r="D21" s="496"/>
      <c r="E21" s="496"/>
      <c r="F21" s="496"/>
      <c r="G21" s="496"/>
      <c r="H21" s="496"/>
      <c r="I21" s="496"/>
      <c r="J21" s="496"/>
      <c r="K21" s="496"/>
      <c r="L21" s="496"/>
      <c r="M21" s="496"/>
      <c r="N21" s="496"/>
      <c r="O21" s="497"/>
    </row>
    <row r="22" spans="1:15" ht="16.5" customHeight="1">
      <c r="A22" s="498"/>
      <c r="B22" s="499"/>
      <c r="C22" s="499"/>
      <c r="D22" s="499"/>
      <c r="E22" s="499"/>
      <c r="F22" s="499"/>
      <c r="G22" s="499"/>
      <c r="H22" s="499"/>
      <c r="I22" s="499"/>
      <c r="J22" s="499"/>
      <c r="K22" s="499"/>
      <c r="L22" s="499"/>
      <c r="M22" s="499"/>
      <c r="N22" s="499"/>
      <c r="O22" s="500"/>
    </row>
    <row r="23" spans="1:15" ht="18">
      <c r="A23" s="292"/>
      <c r="B23" s="292"/>
      <c r="C23" s="292"/>
      <c r="D23" s="292"/>
      <c r="E23" s="292"/>
      <c r="F23" s="292"/>
      <c r="G23" s="292"/>
      <c r="H23" s="292"/>
      <c r="I23" s="292"/>
      <c r="J23" s="292"/>
      <c r="K23" s="292"/>
      <c r="L23" s="293"/>
      <c r="M23" s="293"/>
      <c r="N23" s="293"/>
      <c r="O23" s="293"/>
    </row>
    <row r="24" spans="1:15" ht="24.75" customHeight="1">
      <c r="A24" s="507" t="s">
        <v>107</v>
      </c>
      <c r="B24" s="508"/>
      <c r="C24" s="508"/>
      <c r="D24" s="508"/>
      <c r="E24" s="508"/>
      <c r="F24" s="508"/>
      <c r="G24" s="508"/>
      <c r="H24" s="508"/>
      <c r="I24" s="508"/>
      <c r="J24" s="508"/>
      <c r="K24" s="508"/>
      <c r="L24" s="508"/>
      <c r="M24" s="508"/>
      <c r="N24" s="508"/>
      <c r="O24" s="509"/>
    </row>
    <row r="25" spans="1:15" ht="19.5" customHeight="1">
      <c r="A25" s="501" t="s">
        <v>185</v>
      </c>
      <c r="B25" s="502"/>
      <c r="C25" s="502"/>
      <c r="D25" s="502"/>
      <c r="E25" s="502"/>
      <c r="F25" s="502"/>
      <c r="G25" s="502"/>
      <c r="H25" s="502"/>
      <c r="I25" s="502"/>
      <c r="J25" s="502"/>
      <c r="K25" s="502"/>
      <c r="L25" s="502"/>
      <c r="M25" s="502"/>
      <c r="N25" s="502"/>
      <c r="O25" s="503"/>
    </row>
    <row r="26" spans="1:15" ht="15">
      <c r="A26" s="510"/>
      <c r="B26" s="511"/>
      <c r="C26" s="511"/>
      <c r="D26" s="511"/>
      <c r="E26" s="511"/>
      <c r="F26" s="511"/>
      <c r="G26" s="511"/>
      <c r="H26" s="511"/>
      <c r="I26" s="511"/>
      <c r="J26" s="511"/>
      <c r="K26" s="511"/>
      <c r="L26" s="511"/>
      <c r="M26" s="511"/>
      <c r="N26" s="511"/>
      <c r="O26" s="512"/>
    </row>
    <row r="27" spans="1:15" ht="15">
      <c r="A27" s="495"/>
      <c r="B27" s="496"/>
      <c r="C27" s="496"/>
      <c r="D27" s="496"/>
      <c r="E27" s="496"/>
      <c r="F27" s="496"/>
      <c r="G27" s="496"/>
      <c r="H27" s="496"/>
      <c r="I27" s="496"/>
      <c r="J27" s="496"/>
      <c r="K27" s="496"/>
      <c r="L27" s="496"/>
      <c r="M27" s="496"/>
      <c r="N27" s="496"/>
      <c r="O27" s="497"/>
    </row>
    <row r="28" spans="1:15" ht="15">
      <c r="A28" s="495"/>
      <c r="B28" s="496"/>
      <c r="C28" s="496"/>
      <c r="D28" s="496"/>
      <c r="E28" s="496"/>
      <c r="F28" s="496"/>
      <c r="G28" s="496"/>
      <c r="H28" s="496"/>
      <c r="I28" s="496"/>
      <c r="J28" s="496"/>
      <c r="K28" s="496"/>
      <c r="L28" s="496"/>
      <c r="M28" s="496"/>
      <c r="N28" s="496"/>
      <c r="O28" s="497"/>
    </row>
    <row r="29" spans="1:15" ht="15">
      <c r="A29" s="498"/>
      <c r="B29" s="499"/>
      <c r="C29" s="499"/>
      <c r="D29" s="499"/>
      <c r="E29" s="499"/>
      <c r="F29" s="499"/>
      <c r="G29" s="499"/>
      <c r="H29" s="499"/>
      <c r="I29" s="499"/>
      <c r="J29" s="499"/>
      <c r="K29" s="499"/>
      <c r="L29" s="499"/>
      <c r="M29" s="499"/>
      <c r="N29" s="499"/>
      <c r="O29" s="500"/>
    </row>
    <row r="30" spans="1:15" ht="15">
      <c r="A30" s="294"/>
      <c r="B30" s="294"/>
      <c r="C30" s="294"/>
      <c r="D30" s="294"/>
      <c r="E30" s="294"/>
      <c r="F30" s="294"/>
      <c r="G30" s="294"/>
      <c r="H30" s="294"/>
      <c r="I30" s="294"/>
      <c r="J30" s="294"/>
      <c r="K30" s="294"/>
      <c r="L30" s="293"/>
      <c r="M30" s="293"/>
      <c r="N30" s="293"/>
      <c r="O30" s="293"/>
    </row>
    <row r="31" spans="1:15" ht="24.75" customHeight="1">
      <c r="A31" s="491" t="s">
        <v>183</v>
      </c>
      <c r="B31" s="492"/>
      <c r="C31" s="492"/>
      <c r="D31" s="492"/>
      <c r="E31" s="492"/>
      <c r="F31" s="492"/>
      <c r="G31" s="492"/>
      <c r="H31" s="492"/>
      <c r="I31" s="492"/>
      <c r="J31" s="492"/>
      <c r="K31" s="492"/>
      <c r="L31" s="492"/>
      <c r="M31" s="492"/>
      <c r="N31" s="492"/>
      <c r="O31" s="493"/>
    </row>
    <row r="32" spans="1:15" s="397" customFormat="1" ht="24.75" customHeight="1">
      <c r="A32" s="501" t="s">
        <v>201</v>
      </c>
      <c r="B32" s="502"/>
      <c r="C32" s="502"/>
      <c r="D32" s="502"/>
      <c r="E32" s="502"/>
      <c r="F32" s="502"/>
      <c r="G32" s="502"/>
      <c r="H32" s="502"/>
      <c r="I32" s="502"/>
      <c r="J32" s="502"/>
      <c r="K32" s="502"/>
      <c r="L32" s="502"/>
      <c r="M32" s="502"/>
      <c r="N32" s="502"/>
      <c r="O32" s="503"/>
    </row>
    <row r="33" spans="1:15" ht="15">
      <c r="A33" s="510"/>
      <c r="B33" s="511"/>
      <c r="C33" s="511"/>
      <c r="D33" s="511"/>
      <c r="E33" s="511"/>
      <c r="F33" s="511"/>
      <c r="G33" s="511"/>
      <c r="H33" s="511"/>
      <c r="I33" s="511"/>
      <c r="J33" s="511"/>
      <c r="K33" s="511"/>
      <c r="L33" s="511"/>
      <c r="M33" s="511"/>
      <c r="N33" s="511"/>
      <c r="O33" s="512"/>
    </row>
    <row r="34" spans="1:15" ht="15">
      <c r="A34" s="495"/>
      <c r="B34" s="496"/>
      <c r="C34" s="496"/>
      <c r="D34" s="496"/>
      <c r="E34" s="496"/>
      <c r="F34" s="496"/>
      <c r="G34" s="496"/>
      <c r="H34" s="496"/>
      <c r="I34" s="496"/>
      <c r="J34" s="496"/>
      <c r="K34" s="496"/>
      <c r="L34" s="496"/>
      <c r="M34" s="496"/>
      <c r="N34" s="496"/>
      <c r="O34" s="497"/>
    </row>
    <row r="35" spans="1:15" ht="15">
      <c r="A35" s="495"/>
      <c r="B35" s="496"/>
      <c r="C35" s="496"/>
      <c r="D35" s="496"/>
      <c r="E35" s="496"/>
      <c r="F35" s="496"/>
      <c r="G35" s="496"/>
      <c r="H35" s="496"/>
      <c r="I35" s="496"/>
      <c r="J35" s="496"/>
      <c r="K35" s="496"/>
      <c r="L35" s="496"/>
      <c r="M35" s="496"/>
      <c r="N35" s="496"/>
      <c r="O35" s="497"/>
    </row>
    <row r="36" spans="1:15" ht="15">
      <c r="A36" s="495"/>
      <c r="B36" s="496"/>
      <c r="C36" s="496"/>
      <c r="D36" s="496"/>
      <c r="E36" s="496"/>
      <c r="F36" s="496"/>
      <c r="G36" s="496"/>
      <c r="H36" s="496"/>
      <c r="I36" s="496"/>
      <c r="J36" s="496"/>
      <c r="K36" s="496"/>
      <c r="L36" s="496"/>
      <c r="M36" s="496"/>
      <c r="N36" s="496"/>
      <c r="O36" s="497"/>
    </row>
    <row r="37" spans="1:15" ht="15">
      <c r="A37" s="498"/>
      <c r="B37" s="499"/>
      <c r="C37" s="499"/>
      <c r="D37" s="499"/>
      <c r="E37" s="499"/>
      <c r="F37" s="499"/>
      <c r="G37" s="499"/>
      <c r="H37" s="499"/>
      <c r="I37" s="499"/>
      <c r="J37" s="499"/>
      <c r="K37" s="499"/>
      <c r="L37" s="499"/>
      <c r="M37" s="499"/>
      <c r="N37" s="499"/>
      <c r="O37" s="500"/>
    </row>
    <row r="38" spans="1:15" ht="15">
      <c r="A38" s="222"/>
      <c r="B38" s="222"/>
      <c r="C38" s="222"/>
      <c r="D38" s="222"/>
      <c r="E38" s="222"/>
      <c r="F38" s="222"/>
      <c r="G38" s="222"/>
      <c r="H38" s="222"/>
      <c r="I38" s="222"/>
      <c r="J38" s="222"/>
      <c r="K38" s="222"/>
      <c r="L38" s="293"/>
      <c r="M38" s="293"/>
      <c r="N38" s="293"/>
      <c r="O38" s="293"/>
    </row>
    <row r="39" spans="1:15" ht="15">
      <c r="A39" s="293"/>
      <c r="B39" s="293"/>
      <c r="C39" s="293"/>
      <c r="D39" s="293"/>
      <c r="E39" s="293"/>
      <c r="F39" s="293"/>
      <c r="G39" s="293"/>
      <c r="H39" s="293"/>
      <c r="I39" s="293"/>
      <c r="J39" s="293"/>
      <c r="K39" s="293"/>
      <c r="L39" s="293"/>
      <c r="M39" s="293"/>
      <c r="N39" s="293"/>
      <c r="O39" s="293"/>
    </row>
  </sheetData>
  <sheetProtection password="CDDA" sheet="1" objects="1" scenarios="1"/>
  <mergeCells count="16">
    <mergeCell ref="A33:O37"/>
    <mergeCell ref="A32:O32"/>
    <mergeCell ref="A13:O22"/>
    <mergeCell ref="A24:O24"/>
    <mergeCell ref="A31:O31"/>
    <mergeCell ref="A25:O25"/>
    <mergeCell ref="A26:O29"/>
    <mergeCell ref="A12:O12"/>
    <mergeCell ref="A1:F1"/>
    <mergeCell ref="A3:G3"/>
    <mergeCell ref="A6:C6"/>
    <mergeCell ref="A7:C7"/>
    <mergeCell ref="D7:G7"/>
    <mergeCell ref="A11:O11"/>
    <mergeCell ref="E4:G4"/>
    <mergeCell ref="A4:D4"/>
  </mergeCells>
  <dataValidations count="1">
    <dataValidation type="list" allowBlank="1" showInputMessage="1" sqref="E5">
      <formula1>"Select,Quarter,Semester,Annual,Other (type)"</formula1>
    </dataValidation>
  </dataValidations>
  <printOptions horizontalCentered="1"/>
  <pageMargins left="0.59" right="0.66" top="0.59" bottom="0.59" header="0.32" footer="0.2"/>
  <pageSetup fitToHeight="1" fitToWidth="1" orientation="landscape" paperSize="9" scale="44"/>
  <headerFooter alignWithMargins="0">
    <oddHeader>&amp;R&amp;"Calibri,Regular"&amp;K000000&amp;G</oddHeader>
    <oddFooter>&amp;C&amp;"Calibri,Regular"&amp;K000000The END Fund Periodic Reporting and Cash Request Forms
&amp;R&amp;"Calibri,Regular"&amp;K000000
</oddFooter>
  </headerFooter>
  <ignoredErrors>
    <ignoredError sqref="D7" emptyCellReference="1"/>
    <ignoredError sqref="E5" unlocked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2014-07-03T12:21:50Z</cp:lastPrinted>
  <dcterms:created xsi:type="dcterms:W3CDTF">2014-03-31T12:38:13Z</dcterms:created>
  <dcterms:modified xsi:type="dcterms:W3CDTF">2015-08-14T21:52:09Z</dcterms:modified>
  <cp:category/>
  <cp:version/>
  <cp:contentType/>
  <cp:contentStatus/>
</cp:coreProperties>
</file>