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drawings/drawing2.xml" ContentType="application/vnd.openxmlformats-officedocument.drawing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Override PartName="/xl/calcChain.xml" ContentType="application/vnd.openxmlformats-officedocument.spreadsheetml.calcChain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Default Extension="png" ContentType="image/png"/>
  <Override PartName="/xl/worksheets/sheet2.xml" ContentType="application/vnd.openxmlformats-officedocument.spreadsheetml.worksheet+xml"/>
  <Default Extension="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hidePivotFieldList="1" autoCompressPictures="0"/>
  <bookViews>
    <workbookView xWindow="480" yWindow="40" windowWidth="18200" windowHeight="8760"/>
  </bookViews>
  <sheets>
    <sheet name="Spend by theme and country" sheetId="1" r:id="rId1"/>
    <sheet name="By Country" sheetId="2" r:id="rId2"/>
  </sheets>
  <definedNames>
    <definedName name="_xlnm.Print_Area" localSheetId="0">'Spend by theme and country'!$A$1:$J$72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61" i="1"/>
  <c r="D60"/>
  <c r="C61"/>
  <c r="H40"/>
  <c r="D34"/>
  <c r="H34"/>
  <c r="H32"/>
  <c r="H61"/>
  <c r="J49"/>
  <c r="E56"/>
  <c r="E54"/>
  <c r="E49"/>
  <c r="E46"/>
  <c r="E30"/>
  <c r="E20"/>
  <c r="E64"/>
  <c r="D56"/>
  <c r="F56"/>
  <c r="G56"/>
  <c r="H56"/>
  <c r="J56"/>
  <c r="J54"/>
  <c r="J46"/>
  <c r="J30"/>
  <c r="J20"/>
  <c r="J64"/>
  <c r="C56"/>
  <c r="D54"/>
  <c r="F54"/>
  <c r="G54"/>
  <c r="H54"/>
  <c r="C54"/>
  <c r="D49"/>
  <c r="F49"/>
  <c r="G49"/>
  <c r="H49"/>
  <c r="C49"/>
  <c r="D46"/>
  <c r="F46"/>
  <c r="G46"/>
  <c r="H46"/>
  <c r="C46"/>
  <c r="C30"/>
  <c r="C20"/>
  <c r="C64"/>
  <c r="D30"/>
  <c r="F30"/>
  <c r="G30"/>
  <c r="H30"/>
  <c r="G20"/>
  <c r="D20"/>
  <c r="F20"/>
  <c r="H20"/>
  <c r="I20"/>
  <c r="F64"/>
  <c r="D64"/>
  <c r="G64"/>
  <c r="H64"/>
</calcChain>
</file>

<file path=xl/sharedStrings.xml><?xml version="1.0" encoding="utf-8"?>
<sst xmlns="http://schemas.openxmlformats.org/spreadsheetml/2006/main" count="134" uniqueCount="103">
  <si>
    <t>Min of TL ref</t>
  </si>
  <si>
    <t xml:space="preserve">Total no. of people examined (primary and secondary) </t>
  </si>
  <si>
    <t>Total no. of Operations performed</t>
  </si>
  <si>
    <t>Total no. of NTD Treatments (NOT UNIQUE PEOPLE)</t>
  </si>
  <si>
    <t>21a. No. of people treated for trachoma with antibiotic (one-off treatment)</t>
  </si>
  <si>
    <t>21b. No. of people treated for trachoma with antibiotic (via MDA)</t>
  </si>
  <si>
    <t>25. No. of people treated for Onchocerciasis (via MDA)</t>
  </si>
  <si>
    <t>26. No. of people treated for Lymphatic Filariasis (via MDA)</t>
  </si>
  <si>
    <t>27. No. of people treated for Soil Transmitted Helminths (via MDA)</t>
  </si>
  <si>
    <t>28. No. of people treated for Schistosomiasis (via MDA)</t>
  </si>
  <si>
    <t>Total no. of Non-NTD Treatments</t>
  </si>
  <si>
    <t xml:space="preserve">Total no. of blind/LV or other disabled children &amp; young people in education </t>
  </si>
  <si>
    <t>Total no. of blind/LV or other disabled individuals completed training</t>
  </si>
  <si>
    <t>Other allsorted SD indicators</t>
  </si>
  <si>
    <t>Total no. of health workers trained to gain initial professional qualification</t>
  </si>
  <si>
    <t>Total no. of education / inclusion specialists trained to gain initial professional qualification</t>
  </si>
  <si>
    <t>Total no. of professionals supported on health short courses</t>
  </si>
  <si>
    <t>Total no. of professionals supported on education or inclusion short courses</t>
  </si>
  <si>
    <t>Total no. of village-level volunteers trained</t>
  </si>
  <si>
    <t>2014 Country programme Matrix (Source 2014 Global Output statistics)</t>
  </si>
  <si>
    <t>Service delivery Totals</t>
  </si>
  <si>
    <t>Human Resources Development Totals</t>
  </si>
  <si>
    <t>Top Line Indicators</t>
  </si>
  <si>
    <t>(source: 2014 Annual report and financial statements, note 9)</t>
  </si>
  <si>
    <t xml:space="preserve">programme work. The work of these local organisations is closely monitored by Sightsavers. </t>
  </si>
  <si>
    <t>Expenditure charged to projects includes grants paid to partner organisations, representing an integral part of Sightsavers</t>
  </si>
  <si>
    <t>predominantly in countries where Sightsavers does not operate.</t>
  </si>
  <si>
    <t>* Projects funded by Standard Chartered Bank in agreement with Sightsavers but managed by other international NGO's</t>
  </si>
  <si>
    <t>Direct Charitable Expenditure</t>
  </si>
  <si>
    <t>Advocacy and Policy Support</t>
  </si>
  <si>
    <t>Programme Technical Support</t>
  </si>
  <si>
    <t>Central Support Functions</t>
  </si>
  <si>
    <t>Gifts in Kind</t>
  </si>
  <si>
    <t>Global Programmes</t>
  </si>
  <si>
    <t>Sub Total Caribbean and Belize</t>
  </si>
  <si>
    <t>Caribbean</t>
  </si>
  <si>
    <t>Sub Total South Asia</t>
  </si>
  <si>
    <t>South Asia Regional Office</t>
  </si>
  <si>
    <t>Sri Lanka</t>
  </si>
  <si>
    <t>Pakistan</t>
  </si>
  <si>
    <t>Bangladesh</t>
  </si>
  <si>
    <t>Sub Total India</t>
  </si>
  <si>
    <t>India Regional Office</t>
  </si>
  <si>
    <t>India</t>
  </si>
  <si>
    <t>Sub Total WARO West</t>
  </si>
  <si>
    <t>West Africa Regional Office - West</t>
  </si>
  <si>
    <t>Post Health for Peace Initiative</t>
  </si>
  <si>
    <t>Sierra Leone</t>
  </si>
  <si>
    <t>Senegal</t>
  </si>
  <si>
    <t>Mali</t>
  </si>
  <si>
    <t>Liberia</t>
  </si>
  <si>
    <t>Guinea Bissau</t>
  </si>
  <si>
    <t>Guinea</t>
  </si>
  <si>
    <t>Gambia</t>
  </si>
  <si>
    <t>Cote D'Ivore</t>
  </si>
  <si>
    <t>Sub Total WARO East</t>
  </si>
  <si>
    <t>West Africa Regional Office - East</t>
  </si>
  <si>
    <t>Togo</t>
  </si>
  <si>
    <t>Nigeria Integrated NTD's</t>
  </si>
  <si>
    <t>Nigeria</t>
  </si>
  <si>
    <t>Ghana</t>
  </si>
  <si>
    <t>Cameroon</t>
  </si>
  <si>
    <t>Burkina Faso</t>
  </si>
  <si>
    <t>Benin</t>
  </si>
  <si>
    <t>Sub Total ECSA</t>
  </si>
  <si>
    <t>East Central Southern Africa(ECSA) Regional Office</t>
  </si>
  <si>
    <t>Zimbabwe</t>
  </si>
  <si>
    <t>Zambia</t>
  </si>
  <si>
    <t>Uganda</t>
  </si>
  <si>
    <t>Tanzania</t>
  </si>
  <si>
    <t>Southern Sudan</t>
  </si>
  <si>
    <t>Northern Sudan</t>
  </si>
  <si>
    <t>Mozambique</t>
  </si>
  <si>
    <t>Malawi</t>
  </si>
  <si>
    <t>Kenya</t>
  </si>
  <si>
    <t>£</t>
  </si>
  <si>
    <t>Research</t>
  </si>
  <si>
    <t>Inclusion</t>
  </si>
  <si>
    <t>Mectizan</t>
  </si>
  <si>
    <t>Eye Care</t>
  </si>
  <si>
    <t>Policy and</t>
  </si>
  <si>
    <t>Social</t>
  </si>
  <si>
    <t>Education</t>
  </si>
  <si>
    <t>Health</t>
  </si>
  <si>
    <t>Organisational expenditure by country by programme thematic area</t>
  </si>
  <si>
    <t>Chad</t>
  </si>
  <si>
    <t>Cote d'Ivoire</t>
  </si>
  <si>
    <t>Democratic Republic of Congo</t>
  </si>
  <si>
    <t>ECSA Regional</t>
  </si>
  <si>
    <t>Guinea Conakry</t>
  </si>
  <si>
    <t>India East</t>
  </si>
  <si>
    <t>India North</t>
  </si>
  <si>
    <t>India Regional</t>
  </si>
  <si>
    <t>India South</t>
  </si>
  <si>
    <t>Niger</t>
  </si>
  <si>
    <t>Republic of Congo</t>
  </si>
  <si>
    <t>Republic of Sudan</t>
  </si>
  <si>
    <t>South Sudan</t>
  </si>
  <si>
    <t>The Caribbean</t>
  </si>
  <si>
    <t>The Gambia</t>
  </si>
  <si>
    <t>West Africa Regional</t>
  </si>
  <si>
    <t>Total  2014 Actuals</t>
  </si>
  <si>
    <t>Total Min of TL ref</t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</si>
</sst>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164" formatCode="_-* #,##0.00_-;\-* #,##0.00_-;_-* &quot;-&quot;??_-;_-@_-"/>
    <numFmt numFmtId="165" formatCode="_-* #,##0_-;\-* #,##0_-;_-* &quot;-&quot;??_-;_-@_-"/>
    <numFmt numFmtId="166" formatCode="#,##0;#,##0;[Color15]#,##0"/>
    <numFmt numFmtId="167" formatCode="_-* #,##0.0_-;\-* #,##0.0_-;_-* &quot;-&quot;??_-;_-@_-"/>
  </numFmts>
  <fonts count="1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10"/>
      <name val="MS Sans Serif"/>
      <family val="2"/>
    </font>
    <font>
      <b/>
      <sz val="12"/>
      <name val="Arial"/>
      <family val="2"/>
    </font>
    <font>
      <sz val="8"/>
      <name val="MS Sans Serif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MS Sans Serif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indexed="8"/>
      <name val="Arial"/>
      <family val="2"/>
    </font>
    <font>
      <b/>
      <sz val="11"/>
      <color theme="9" tint="-0.49998474074526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8" fillId="0" borderId="0" applyAlignment="0">
      <alignment vertical="top" wrapText="1"/>
      <protection locked="0"/>
    </xf>
    <xf numFmtId="0" fontId="1" fillId="0" borderId="0"/>
    <xf numFmtId="0" fontId="1" fillId="0" borderId="0"/>
    <xf numFmtId="0" fontId="14" fillId="0" borderId="0"/>
    <xf numFmtId="9" fontId="14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NumberFormat="1"/>
    <xf numFmtId="3" fontId="0" fillId="0" borderId="0" xfId="0" applyNumberFormat="1" applyFont="1" applyFill="1" applyAlignment="1" applyProtection="1"/>
    <xf numFmtId="0" fontId="0" fillId="0" borderId="0" xfId="0" applyNumberFormat="1" applyFont="1" applyFill="1" applyAlignment="1" applyProtection="1"/>
    <xf numFmtId="0" fontId="0" fillId="0" borderId="0" xfId="0" applyNumberFormat="1" applyFont="1" applyFill="1" applyAlignment="1" applyProtection="1">
      <alignment horizontal="center"/>
    </xf>
    <xf numFmtId="0" fontId="4" fillId="0" borderId="0" xfId="0" applyNumberFormat="1" applyFont="1"/>
    <xf numFmtId="0" fontId="5" fillId="0" borderId="0" xfId="0" applyNumberFormat="1" applyFont="1"/>
    <xf numFmtId="0" fontId="0" fillId="0" borderId="0" xfId="0" applyNumberFormat="1" applyFill="1"/>
    <xf numFmtId="0" fontId="5" fillId="0" borderId="0" xfId="0" applyNumberFormat="1" applyFont="1" applyAlignment="1">
      <alignment horizontal="center"/>
    </xf>
    <xf numFmtId="0" fontId="6" fillId="0" borderId="0" xfId="0" applyNumberFormat="1" applyFont="1"/>
    <xf numFmtId="0" fontId="0" fillId="0" borderId="0" xfId="0" applyNumberFormat="1" applyFont="1"/>
    <xf numFmtId="0" fontId="7" fillId="0" borderId="0" xfId="0" applyNumberFormat="1" applyFont="1" applyFill="1" applyAlignment="1" applyProtection="1"/>
    <xf numFmtId="3" fontId="5" fillId="3" borderId="0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9" fillId="2" borderId="4" xfId="0" applyNumberFormat="1" applyFont="1" applyFill="1" applyBorder="1" applyAlignment="1">
      <alignment vertical="center"/>
    </xf>
    <xf numFmtId="0" fontId="9" fillId="2" borderId="5" xfId="0" applyNumberFormat="1" applyFont="1" applyFill="1" applyBorder="1" applyAlignment="1">
      <alignment horizontal="center" vertical="center"/>
    </xf>
    <xf numFmtId="0" fontId="9" fillId="2" borderId="5" xfId="0" applyNumberFormat="1" applyFont="1" applyFill="1" applyBorder="1" applyAlignment="1">
      <alignment vertical="center"/>
    </xf>
    <xf numFmtId="0" fontId="10" fillId="2" borderId="5" xfId="0" applyNumberFormat="1" applyFont="1" applyFill="1" applyBorder="1" applyAlignment="1">
      <alignment vertical="center"/>
    </xf>
    <xf numFmtId="0" fontId="9" fillId="2" borderId="6" xfId="0" applyNumberFormat="1" applyFont="1" applyFill="1" applyBorder="1" applyAlignment="1">
      <alignment horizontal="right" vertical="center"/>
    </xf>
    <xf numFmtId="0" fontId="9" fillId="2" borderId="7" xfId="0" applyNumberFormat="1" applyFont="1" applyFill="1" applyBorder="1" applyAlignment="1">
      <alignment vertical="center"/>
    </xf>
    <xf numFmtId="0" fontId="9" fillId="2" borderId="0" xfId="0" applyNumberFormat="1" applyFont="1" applyFill="1" applyBorder="1" applyAlignment="1">
      <alignment horizontal="center" vertical="center"/>
    </xf>
    <xf numFmtId="0" fontId="11" fillId="2" borderId="0" xfId="0" applyNumberFormat="1" applyFont="1" applyFill="1" applyBorder="1" applyAlignment="1">
      <alignment horizontal="center" vertical="center"/>
    </xf>
    <xf numFmtId="0" fontId="9" fillId="2" borderId="8" xfId="0" applyNumberFormat="1" applyFont="1" applyFill="1" applyBorder="1" applyAlignment="1">
      <alignment horizontal="center" vertical="center"/>
    </xf>
    <xf numFmtId="0" fontId="10" fillId="2" borderId="7" xfId="0" applyNumberFormat="1" applyFont="1" applyFill="1" applyBorder="1" applyAlignment="1">
      <alignment vertical="center"/>
    </xf>
    <xf numFmtId="0" fontId="10" fillId="2" borderId="0" xfId="0" applyNumberFormat="1" applyFont="1" applyFill="1" applyBorder="1" applyAlignment="1">
      <alignment vertical="center"/>
    </xf>
    <xf numFmtId="0" fontId="0" fillId="0" borderId="7" xfId="0" applyNumberFormat="1" applyFill="1" applyBorder="1" applyAlignment="1">
      <alignment vertical="center"/>
    </xf>
    <xf numFmtId="165" fontId="0" fillId="0" borderId="0" xfId="1" applyNumberFormat="1" applyFont="1" applyFill="1" applyBorder="1" applyAlignment="1" applyProtection="1">
      <alignment vertical="center"/>
    </xf>
    <xf numFmtId="165" fontId="0" fillId="0" borderId="0" xfId="1" applyNumberFormat="1" applyFont="1" applyFill="1" applyBorder="1" applyAlignment="1">
      <alignment vertical="center"/>
    </xf>
    <xf numFmtId="165" fontId="4" fillId="0" borderId="8" xfId="1" applyNumberFormat="1" applyFont="1" applyFill="1" applyBorder="1" applyAlignment="1" applyProtection="1">
      <alignment vertical="center"/>
    </xf>
    <xf numFmtId="165" fontId="0" fillId="0" borderId="8" xfId="1" applyNumberFormat="1" applyFont="1" applyFill="1" applyBorder="1" applyAlignment="1" applyProtection="1">
      <alignment vertical="center"/>
    </xf>
    <xf numFmtId="0" fontId="0" fillId="0" borderId="7" xfId="0" applyBorder="1" applyAlignment="1">
      <alignment vertical="center"/>
    </xf>
    <xf numFmtId="0" fontId="0" fillId="0" borderId="7" xfId="0" applyNumberFormat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5" fillId="3" borderId="7" xfId="0" applyNumberFormat="1" applyFont="1" applyFill="1" applyBorder="1" applyAlignment="1">
      <alignment vertical="center"/>
    </xf>
    <xf numFmtId="3" fontId="5" fillId="3" borderId="8" xfId="0" applyNumberFormat="1" applyFont="1" applyFill="1" applyBorder="1" applyAlignment="1">
      <alignment vertical="center"/>
    </xf>
    <xf numFmtId="3" fontId="5" fillId="0" borderId="8" xfId="0" applyNumberFormat="1" applyFont="1" applyBorder="1" applyAlignment="1">
      <alignment horizontal="center" vertical="center"/>
    </xf>
    <xf numFmtId="3" fontId="0" fillId="0" borderId="0" xfId="0" applyNumberFormat="1" applyFont="1" applyFill="1" applyBorder="1" applyAlignment="1" applyProtection="1">
      <alignment vertical="center"/>
    </xf>
    <xf numFmtId="3" fontId="0" fillId="0" borderId="8" xfId="0" applyNumberFormat="1" applyFont="1" applyFill="1" applyBorder="1" applyAlignment="1" applyProtection="1">
      <alignment vertical="center"/>
    </xf>
    <xf numFmtId="0" fontId="0" fillId="0" borderId="7" xfId="0" applyFill="1" applyBorder="1" applyAlignment="1">
      <alignment vertical="center"/>
    </xf>
    <xf numFmtId="0" fontId="4" fillId="0" borderId="7" xfId="0" applyNumberFormat="1" applyFont="1" applyBorder="1" applyAlignment="1">
      <alignment vertical="center"/>
    </xf>
    <xf numFmtId="3" fontId="0" fillId="0" borderId="8" xfId="0" applyNumberFormat="1" applyBorder="1" applyAlignment="1">
      <alignment vertical="center"/>
    </xf>
    <xf numFmtId="0" fontId="5" fillId="4" borderId="9" xfId="0" applyNumberFormat="1" applyFont="1" applyFill="1" applyBorder="1" applyAlignment="1">
      <alignment vertical="center"/>
    </xf>
    <xf numFmtId="3" fontId="5" fillId="4" borderId="1" xfId="0" applyNumberFormat="1" applyFont="1" applyFill="1" applyBorder="1" applyAlignment="1" applyProtection="1">
      <alignment vertical="center"/>
    </xf>
    <xf numFmtId="3" fontId="5" fillId="4" borderId="10" xfId="0" applyNumberFormat="1" applyFont="1" applyFill="1" applyBorder="1" applyAlignment="1" applyProtection="1">
      <alignment vertical="center"/>
    </xf>
    <xf numFmtId="0" fontId="12" fillId="0" borderId="0" xfId="4" applyFont="1"/>
    <xf numFmtId="0" fontId="1" fillId="0" borderId="0" xfId="4"/>
    <xf numFmtId="0" fontId="12" fillId="0" borderId="0" xfId="4" applyFont="1" applyAlignment="1">
      <alignment wrapText="1"/>
    </xf>
    <xf numFmtId="0" fontId="12" fillId="0" borderId="0" xfId="4" applyNumberFormat="1" applyFont="1"/>
    <xf numFmtId="166" fontId="12" fillId="0" borderId="2" xfId="4" applyNumberFormat="1" applyFont="1" applyBorder="1"/>
    <xf numFmtId="0" fontId="12" fillId="0" borderId="2" xfId="4" applyNumberFormat="1" applyFont="1" applyBorder="1"/>
    <xf numFmtId="166" fontId="12" fillId="0" borderId="0" xfId="4" applyNumberFormat="1" applyFont="1" applyBorder="1"/>
    <xf numFmtId="0" fontId="12" fillId="0" borderId="0" xfId="4" applyNumberFormat="1" applyFont="1" applyBorder="1"/>
    <xf numFmtId="166" fontId="12" fillId="0" borderId="3" xfId="4" applyNumberFormat="1" applyFont="1" applyBorder="1"/>
    <xf numFmtId="0" fontId="12" fillId="0" borderId="3" xfId="4" applyNumberFormat="1" applyFont="1" applyBorder="1"/>
    <xf numFmtId="166" fontId="15" fillId="0" borderId="0" xfId="4" applyNumberFormat="1" applyFont="1" applyBorder="1"/>
    <xf numFmtId="0" fontId="15" fillId="0" borderId="0" xfId="4" applyNumberFormat="1" applyFont="1" applyBorder="1"/>
    <xf numFmtId="0" fontId="3" fillId="2" borderId="4" xfId="4" applyFont="1" applyFill="1" applyBorder="1" applyAlignment="1">
      <alignment horizontal="left"/>
    </xf>
    <xf numFmtId="0" fontId="3" fillId="2" borderId="5" xfId="4" applyFont="1" applyFill="1" applyBorder="1" applyAlignment="1">
      <alignment horizontal="center" vertical="center" wrapText="1"/>
    </xf>
    <xf numFmtId="0" fontId="3" fillId="2" borderId="6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left"/>
    </xf>
    <xf numFmtId="0" fontId="3" fillId="2" borderId="0" xfId="4" applyFont="1" applyFill="1" applyBorder="1" applyAlignment="1">
      <alignment horizontal="center"/>
    </xf>
    <xf numFmtId="0" fontId="13" fillId="0" borderId="0" xfId="4" applyFont="1" applyBorder="1" applyAlignment="1">
      <alignment horizontal="center"/>
    </xf>
    <xf numFmtId="0" fontId="13" fillId="2" borderId="8" xfId="4" applyFont="1" applyFill="1" applyBorder="1" applyAlignment="1">
      <alignment horizontal="center"/>
    </xf>
    <xf numFmtId="0" fontId="13" fillId="3" borderId="7" xfId="4" applyFont="1" applyFill="1" applyBorder="1" applyAlignment="1">
      <alignment horizontal="left"/>
    </xf>
    <xf numFmtId="166" fontId="13" fillId="3" borderId="0" xfId="4" applyNumberFormat="1" applyFont="1" applyFill="1" applyBorder="1"/>
    <xf numFmtId="0" fontId="13" fillId="3" borderId="0" xfId="4" applyNumberFormat="1" applyFont="1" applyFill="1" applyBorder="1"/>
    <xf numFmtId="166" fontId="13" fillId="3" borderId="8" xfId="4" applyNumberFormat="1" applyFont="1" applyFill="1" applyBorder="1"/>
    <xf numFmtId="0" fontId="12" fillId="0" borderId="7" xfId="4" applyFont="1" applyBorder="1" applyAlignment="1">
      <alignment horizontal="left" indent="1"/>
    </xf>
    <xf numFmtId="166" fontId="12" fillId="0" borderId="8" xfId="4" applyNumberFormat="1" applyFont="1" applyBorder="1"/>
    <xf numFmtId="0" fontId="12" fillId="0" borderId="11" xfId="4" applyFont="1" applyBorder="1" applyAlignment="1">
      <alignment horizontal="left" indent="1"/>
    </xf>
    <xf numFmtId="166" fontId="12" fillId="0" borderId="12" xfId="4" applyNumberFormat="1" applyFont="1" applyBorder="1"/>
    <xf numFmtId="0" fontId="12" fillId="0" borderId="7" xfId="4" applyFont="1" applyBorder="1" applyAlignment="1">
      <alignment horizontal="left" indent="2"/>
    </xf>
    <xf numFmtId="0" fontId="15" fillId="0" borderId="7" xfId="4" applyFont="1" applyBorder="1" applyAlignment="1">
      <alignment horizontal="left" indent="2"/>
    </xf>
    <xf numFmtId="166" fontId="15" fillId="0" borderId="8" xfId="4" applyNumberFormat="1" applyFont="1" applyBorder="1"/>
    <xf numFmtId="0" fontId="12" fillId="0" borderId="13" xfId="4" applyFont="1" applyBorder="1" applyAlignment="1">
      <alignment horizontal="left" indent="2"/>
    </xf>
    <xf numFmtId="166" fontId="12" fillId="0" borderId="14" xfId="4" applyNumberFormat="1" applyFont="1" applyBorder="1"/>
    <xf numFmtId="0" fontId="12" fillId="0" borderId="9" xfId="4" applyFont="1" applyBorder="1" applyAlignment="1">
      <alignment horizontal="left" indent="1"/>
    </xf>
    <xf numFmtId="166" fontId="12" fillId="0" borderId="1" xfId="4" applyNumberFormat="1" applyFont="1" applyBorder="1"/>
    <xf numFmtId="0" fontId="12" fillId="0" borderId="1" xfId="4" applyNumberFormat="1" applyFont="1" applyBorder="1"/>
    <xf numFmtId="166" fontId="12" fillId="0" borderId="10" xfId="4" applyNumberFormat="1" applyFont="1" applyBorder="1"/>
    <xf numFmtId="167" fontId="5" fillId="3" borderId="0" xfId="1" applyNumberFormat="1" applyFont="1" applyFill="1" applyBorder="1" applyAlignment="1">
      <alignment vertical="center"/>
    </xf>
    <xf numFmtId="165" fontId="5" fillId="3" borderId="0" xfId="1" applyNumberFormat="1" applyFont="1" applyFill="1" applyBorder="1" applyAlignment="1">
      <alignment vertical="center"/>
    </xf>
    <xf numFmtId="165" fontId="5" fillId="0" borderId="8" xfId="1" applyNumberFormat="1" applyFont="1" applyBorder="1" applyAlignment="1">
      <alignment horizontal="center" vertical="center"/>
    </xf>
    <xf numFmtId="0" fontId="5" fillId="3" borderId="7" xfId="0" applyFont="1" applyFill="1" applyBorder="1" applyAlignment="1">
      <alignment vertical="center"/>
    </xf>
    <xf numFmtId="165" fontId="5" fillId="3" borderId="0" xfId="1" applyNumberFormat="1" applyFont="1" applyFill="1" applyBorder="1" applyAlignment="1" applyProtection="1">
      <alignment vertical="center"/>
    </xf>
    <xf numFmtId="165" fontId="5" fillId="3" borderId="8" xfId="1" applyNumberFormat="1" applyFont="1" applyFill="1" applyBorder="1" applyAlignment="1">
      <alignment vertical="center"/>
    </xf>
    <xf numFmtId="165" fontId="4" fillId="0" borderId="0" xfId="1" applyNumberFormat="1" applyFont="1" applyFill="1" applyBorder="1" applyAlignment="1" applyProtection="1">
      <alignment vertical="center"/>
    </xf>
    <xf numFmtId="0" fontId="4" fillId="0" borderId="7" xfId="0" applyNumberFormat="1" applyFont="1" applyFill="1" applyBorder="1" applyAlignment="1">
      <alignment vertical="center"/>
    </xf>
    <xf numFmtId="165" fontId="0" fillId="5" borderId="0" xfId="1" applyNumberFormat="1" applyFont="1" applyFill="1" applyBorder="1" applyAlignment="1">
      <alignment vertical="center"/>
    </xf>
    <xf numFmtId="165" fontId="0" fillId="5" borderId="0" xfId="1" applyNumberFormat="1" applyFont="1" applyFill="1" applyBorder="1" applyAlignment="1" applyProtection="1">
      <alignment vertical="center"/>
    </xf>
    <xf numFmtId="165" fontId="0" fillId="0" borderId="0" xfId="1" applyNumberFormat="1" applyFont="1"/>
    <xf numFmtId="164" fontId="0" fillId="0" borderId="0" xfId="1" applyFont="1" applyFill="1" applyBorder="1" applyAlignment="1" applyProtection="1">
      <alignment vertical="center"/>
    </xf>
  </cellXfs>
  <cellStyles count="8">
    <cellStyle name="Comma" xfId="1" builtinId="3"/>
    <cellStyle name="Comma 2" xfId="2"/>
    <cellStyle name="Normal" xfId="0" builtinId="0"/>
    <cellStyle name="Normal 2" xfId="3"/>
    <cellStyle name="Normal 2 2" xfId="5"/>
    <cellStyle name="Normal 3" xfId="4"/>
    <cellStyle name="Normal 4" xfId="6"/>
    <cellStyle name="Percent 2" xfId="7"/>
  </cellStyles>
  <dxfs count="12"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rgb="FFFFBB22"/>
          <bgColor rgb="FFFFBB22"/>
        </patternFill>
      </fill>
      <border>
        <top style="thin">
          <color rgb="FFFF6600"/>
        </top>
        <horizontal/>
      </border>
    </dxf>
    <dxf>
      <font>
        <b/>
        <color theme="1"/>
      </font>
    </dxf>
    <dxf>
      <font>
        <b/>
        <color theme="1"/>
      </font>
      <fill>
        <patternFill patternType="solid">
          <fgColor rgb="FFFF6600"/>
          <bgColor rgb="FFFFBB22"/>
        </patternFill>
      </fill>
    </dxf>
    <dxf>
      <font>
        <b/>
        <color theme="1"/>
      </font>
      <border>
        <left style="medium">
          <color theme="9" tint="0.59999389629810485"/>
        </left>
        <right style="medium">
          <color theme="9" tint="0.59999389629810485"/>
        </right>
        <top style="medium">
          <color theme="9" tint="0.59999389629810485"/>
        </top>
        <bottom style="medium">
          <color theme="9" tint="0.59999389629810485"/>
        </bottom>
      </border>
    </dxf>
    <dxf>
      <border>
        <left style="thin">
          <color rgb="FFFF6600"/>
        </left>
        <right style="thin">
          <color rgb="FFFF6600"/>
        </right>
      </border>
    </dxf>
    <dxf>
      <border>
        <top style="thin">
          <color theme="9" tint="0.39997558519241921"/>
        </top>
        <bottom style="thin">
          <color theme="9" tint="0.39997558519241921"/>
        </bottom>
        <horizontal style="thin">
          <color theme="9" tint="0.39997558519241921"/>
        </horizontal>
      </border>
    </dxf>
    <dxf>
      <font>
        <b/>
        <color theme="1"/>
      </font>
      <border>
        <top style="thin">
          <color theme="9" tint="-0.249977111117893"/>
        </top>
        <bottom style="medium">
          <color theme="9" tint="-0.249977111117893"/>
        </bottom>
      </border>
    </dxf>
    <dxf>
      <font>
        <b/>
        <i val="0"/>
        <color auto="1"/>
      </font>
      <fill>
        <patternFill patternType="solid">
          <fgColor rgb="FFFF6600"/>
          <bgColor rgb="FFFF6600"/>
        </patternFill>
      </fill>
      <border>
        <top style="medium">
          <color theme="9" tint="-0.249977111117893"/>
        </top>
      </border>
    </dxf>
    <dxf>
      <font>
        <color theme="1"/>
      </font>
    </dxf>
  </dxfs>
  <tableStyles count="1" defaultTableStyle="TableStyleMedium2">
    <tableStyle name="PivotStyleMedium SS" table="0" count="12">
      <tableStyleElement type="wholeTable" dxfId="11"/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534435</xdr:colOff>
      <xdr:row>0</xdr:row>
      <xdr:rowOff>130969</xdr:rowOff>
    </xdr:from>
    <xdr:to>
      <xdr:col>9</xdr:col>
      <xdr:colOff>825892</xdr:colOff>
      <xdr:row>3</xdr:row>
      <xdr:rowOff>119063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56904" y="130969"/>
          <a:ext cx="2303613" cy="523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95250</xdr:rowOff>
    </xdr:from>
    <xdr:to>
      <xdr:col>1</xdr:col>
      <xdr:colOff>2365066</xdr:colOff>
      <xdr:row>3</xdr:row>
      <xdr:rowOff>48051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95250"/>
          <a:ext cx="2298391" cy="5243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K77"/>
  <sheetViews>
    <sheetView showGridLines="0" tabSelected="1" zoomScale="85" zoomScaleNormal="85" zoomScalePageLayoutView="85" workbookViewId="0">
      <selection activeCell="C53" sqref="C53"/>
    </sheetView>
  </sheetViews>
  <sheetFormatPr baseColWidth="10" defaultColWidth="8.83203125" defaultRowHeight="12"/>
  <cols>
    <col min="1" max="1" width="7.33203125" style="1" customWidth="1"/>
    <col min="2" max="2" width="48.1640625" style="1" customWidth="1"/>
    <col min="3" max="3" width="16.5" style="1" customWidth="1"/>
    <col min="4" max="4" width="14.5" style="1" customWidth="1"/>
    <col min="5" max="5" width="15.5" style="1" customWidth="1"/>
    <col min="6" max="6" width="12.6640625" style="1" customWidth="1"/>
    <col min="7" max="7" width="13.1640625" style="1" bestFit="1" customWidth="1"/>
    <col min="8" max="8" width="14.1640625" style="1" customWidth="1"/>
    <col min="9" max="9" width="2.83203125" style="1" customWidth="1"/>
    <col min="10" max="10" width="12.5" style="1" customWidth="1"/>
    <col min="11" max="16384" width="8.83203125" style="1"/>
  </cols>
  <sheetData>
    <row r="1" spans="1:10" ht="15">
      <c r="A1" s="11"/>
    </row>
    <row r="2" spans="1:10">
      <c r="A2" s="10"/>
      <c r="B2" s="6" t="s">
        <v>84</v>
      </c>
    </row>
    <row r="3" spans="1:10">
      <c r="A3" s="6"/>
      <c r="B3" s="5" t="s">
        <v>23</v>
      </c>
    </row>
    <row r="4" spans="1:10" ht="13">
      <c r="A4" s="9"/>
    </row>
    <row r="5" spans="1:10" ht="12.75" customHeight="1" thickBot="1">
      <c r="A5" s="8"/>
      <c r="B5" s="6"/>
      <c r="C5" s="6"/>
      <c r="D5" s="6"/>
      <c r="E5" s="6"/>
      <c r="F5" s="6"/>
      <c r="H5" s="6"/>
    </row>
    <row r="6" spans="1:10" ht="12.75" customHeight="1">
      <c r="A6" s="8"/>
      <c r="B6" s="15"/>
      <c r="C6" s="16" t="s">
        <v>83</v>
      </c>
      <c r="D6" s="16" t="s">
        <v>83</v>
      </c>
      <c r="E6" s="16" t="s">
        <v>82</v>
      </c>
      <c r="F6" s="16" t="s">
        <v>81</v>
      </c>
      <c r="G6" s="16" t="s">
        <v>80</v>
      </c>
      <c r="H6" s="17"/>
      <c r="I6" s="18"/>
      <c r="J6" s="19"/>
    </row>
    <row r="7" spans="1:10" ht="12.75" customHeight="1">
      <c r="A7" s="8"/>
      <c r="B7" s="20"/>
      <c r="C7" s="21" t="s">
        <v>79</v>
      </c>
      <c r="D7" s="21" t="s">
        <v>78</v>
      </c>
      <c r="E7" s="21"/>
      <c r="F7" s="21" t="s">
        <v>77</v>
      </c>
      <c r="G7" s="21" t="s">
        <v>76</v>
      </c>
      <c r="H7" s="21">
        <v>2014</v>
      </c>
      <c r="I7" s="22"/>
      <c r="J7" s="23">
        <v>2013</v>
      </c>
    </row>
    <row r="8" spans="1:10" ht="13">
      <c r="B8" s="24"/>
      <c r="C8" s="22" t="s">
        <v>75</v>
      </c>
      <c r="D8" s="22" t="s">
        <v>75</v>
      </c>
      <c r="E8" s="22" t="s">
        <v>75</v>
      </c>
      <c r="F8" s="22" t="s">
        <v>75</v>
      </c>
      <c r="G8" s="22" t="s">
        <v>75</v>
      </c>
      <c r="H8" s="22" t="s">
        <v>75</v>
      </c>
      <c r="I8" s="22"/>
      <c r="J8" s="23" t="s">
        <v>75</v>
      </c>
    </row>
    <row r="9" spans="1:10" ht="12.75" customHeight="1">
      <c r="B9" s="24"/>
      <c r="C9" s="25"/>
      <c r="D9" s="25"/>
      <c r="E9" s="25"/>
      <c r="F9" s="25"/>
      <c r="G9" s="25"/>
      <c r="H9" s="25"/>
      <c r="I9" s="25"/>
      <c r="J9" s="23"/>
    </row>
    <row r="10" spans="1:10" s="7" customFormat="1" ht="18" customHeight="1">
      <c r="B10" s="26" t="s">
        <v>74</v>
      </c>
      <c r="C10" s="27">
        <v>1044640.1115000001</v>
      </c>
      <c r="D10" s="27">
        <v>0</v>
      </c>
      <c r="E10" s="27">
        <v>97419.528500000029</v>
      </c>
      <c r="F10" s="27">
        <v>7946.17</v>
      </c>
      <c r="G10" s="27">
        <v>0</v>
      </c>
      <c r="H10" s="27">
        <v>1150005.81</v>
      </c>
      <c r="I10" s="28"/>
      <c r="J10" s="29">
        <v>1340177.3299999998</v>
      </c>
    </row>
    <row r="11" spans="1:10" s="7" customFormat="1" ht="18" customHeight="1">
      <c r="B11" s="26" t="s">
        <v>73</v>
      </c>
      <c r="C11" s="27">
        <v>657768.49280000001</v>
      </c>
      <c r="D11" s="27">
        <v>0</v>
      </c>
      <c r="E11" s="27">
        <v>71766.060400000002</v>
      </c>
      <c r="F11" s="27">
        <v>30298.356799999998</v>
      </c>
      <c r="G11" s="27">
        <v>0</v>
      </c>
      <c r="H11" s="27">
        <v>759832.90999999992</v>
      </c>
      <c r="I11" s="28"/>
      <c r="J11" s="30">
        <v>701257.41</v>
      </c>
    </row>
    <row r="12" spans="1:10" s="7" customFormat="1" ht="18" customHeight="1">
      <c r="B12" s="26" t="s">
        <v>72</v>
      </c>
      <c r="C12" s="27">
        <v>597271.92000000016</v>
      </c>
      <c r="D12" s="27">
        <v>0</v>
      </c>
      <c r="E12" s="27">
        <v>0</v>
      </c>
      <c r="F12" s="27">
        <v>0</v>
      </c>
      <c r="G12" s="27">
        <v>0</v>
      </c>
      <c r="H12" s="27">
        <v>597271.92000000016</v>
      </c>
      <c r="I12" s="28"/>
      <c r="J12" s="30">
        <v>884847.02999999991</v>
      </c>
    </row>
    <row r="13" spans="1:10" s="7" customFormat="1" ht="18" customHeight="1">
      <c r="B13" s="31" t="s">
        <v>71</v>
      </c>
      <c r="C13" s="27">
        <v>597412.64000000013</v>
      </c>
      <c r="D13" s="27">
        <v>0</v>
      </c>
      <c r="E13" s="27">
        <v>0</v>
      </c>
      <c r="F13" s="27">
        <v>0</v>
      </c>
      <c r="G13" s="27">
        <v>0</v>
      </c>
      <c r="H13" s="27">
        <v>597412.64000000013</v>
      </c>
      <c r="I13" s="28"/>
      <c r="J13" s="30"/>
    </row>
    <row r="14" spans="1:10" ht="18" customHeight="1">
      <c r="B14" s="32" t="s">
        <v>70</v>
      </c>
      <c r="C14" s="27">
        <v>277808.63000000006</v>
      </c>
      <c r="D14" s="27">
        <v>0</v>
      </c>
      <c r="E14" s="27">
        <v>0</v>
      </c>
      <c r="F14" s="27">
        <v>0</v>
      </c>
      <c r="G14" s="27">
        <v>0</v>
      </c>
      <c r="H14" s="27">
        <v>277808.63000000006</v>
      </c>
      <c r="I14" s="33"/>
      <c r="J14" s="30">
        <v>466186.44000000006</v>
      </c>
    </row>
    <row r="15" spans="1:10" ht="18" customHeight="1">
      <c r="B15" s="32" t="s">
        <v>69</v>
      </c>
      <c r="C15" s="27">
        <v>720683.76079999993</v>
      </c>
      <c r="D15" s="27">
        <v>0</v>
      </c>
      <c r="E15" s="27">
        <v>26509.027299999994</v>
      </c>
      <c r="F15" s="27">
        <v>69646.841900000014</v>
      </c>
      <c r="G15" s="27">
        <v>0</v>
      </c>
      <c r="H15" s="27">
        <v>816839.62999999989</v>
      </c>
      <c r="I15" s="33"/>
      <c r="J15" s="30">
        <v>913032.70000000007</v>
      </c>
    </row>
    <row r="16" spans="1:10" ht="18" customHeight="1">
      <c r="B16" s="32" t="s">
        <v>68</v>
      </c>
      <c r="C16" s="27">
        <v>737124.14869999955</v>
      </c>
      <c r="D16" s="27">
        <v>80145.143500000035</v>
      </c>
      <c r="E16" s="27">
        <v>58627.823499999999</v>
      </c>
      <c r="F16" s="27">
        <v>165313.45429999998</v>
      </c>
      <c r="G16" s="27">
        <v>0</v>
      </c>
      <c r="H16" s="27">
        <v>1041210.5699999995</v>
      </c>
      <c r="I16" s="33"/>
      <c r="J16" s="30">
        <v>908621.64000000013</v>
      </c>
    </row>
    <row r="17" spans="1:11" ht="18" customHeight="1">
      <c r="B17" s="32" t="s">
        <v>67</v>
      </c>
      <c r="C17" s="27">
        <v>360796.15190000006</v>
      </c>
      <c r="D17" s="27">
        <v>0</v>
      </c>
      <c r="E17" s="27">
        <v>135140.68810000012</v>
      </c>
      <c r="F17" s="27">
        <v>-646.73</v>
      </c>
      <c r="G17" s="27">
        <v>0</v>
      </c>
      <c r="H17" s="27">
        <v>495290.11000000022</v>
      </c>
      <c r="I17" s="33"/>
      <c r="J17" s="30">
        <v>713593.18999999983</v>
      </c>
    </row>
    <row r="18" spans="1:11" ht="18" customHeight="1">
      <c r="B18" s="32" t="s">
        <v>66</v>
      </c>
      <c r="C18" s="27">
        <v>289535.12</v>
      </c>
      <c r="D18" s="27">
        <v>0</v>
      </c>
      <c r="E18" s="27">
        <v>4964.49</v>
      </c>
      <c r="F18" s="27">
        <v>0</v>
      </c>
      <c r="G18" s="27">
        <v>0</v>
      </c>
      <c r="H18" s="27">
        <v>294499.61</v>
      </c>
      <c r="I18" s="33"/>
      <c r="J18" s="30">
        <v>157350.82999999999</v>
      </c>
    </row>
    <row r="19" spans="1:11" ht="18" customHeight="1">
      <c r="B19" s="32" t="s">
        <v>65</v>
      </c>
      <c r="C19" s="27">
        <v>1084050.9100000001</v>
      </c>
      <c r="D19" s="27">
        <v>0</v>
      </c>
      <c r="E19" s="27">
        <v>0</v>
      </c>
      <c r="F19" s="27">
        <v>0</v>
      </c>
      <c r="G19" s="27">
        <v>0</v>
      </c>
      <c r="H19" s="27">
        <v>1084050.9100000001</v>
      </c>
      <c r="I19" s="33"/>
      <c r="J19" s="30">
        <v>2190920.0199999996</v>
      </c>
    </row>
    <row r="20" spans="1:11" ht="18" customHeight="1">
      <c r="B20" s="34" t="s">
        <v>64</v>
      </c>
      <c r="C20" s="12">
        <f>SUM(C10:C19)</f>
        <v>6367091.8857000005</v>
      </c>
      <c r="D20" s="12">
        <f t="shared" ref="D20:J20" si="0">SUM(D10:D19)</f>
        <v>80145.143500000035</v>
      </c>
      <c r="E20" s="12">
        <f t="shared" si="0"/>
        <v>394427.61780000012</v>
      </c>
      <c r="F20" s="12">
        <f t="shared" si="0"/>
        <v>272558.09299999999</v>
      </c>
      <c r="G20" s="82">
        <f t="shared" si="0"/>
        <v>0</v>
      </c>
      <c r="H20" s="12">
        <f t="shared" si="0"/>
        <v>7114222.7400000002</v>
      </c>
      <c r="I20" s="81">
        <f t="shared" si="0"/>
        <v>0</v>
      </c>
      <c r="J20" s="35">
        <f t="shared" si="0"/>
        <v>8275986.589999998</v>
      </c>
    </row>
    <row r="21" spans="1:11" ht="18" customHeight="1">
      <c r="B21" s="32"/>
      <c r="C21" s="28"/>
      <c r="D21" s="28"/>
      <c r="E21" s="28"/>
      <c r="F21" s="28"/>
      <c r="G21" s="28"/>
      <c r="H21" s="28"/>
      <c r="I21" s="33"/>
      <c r="J21" s="83"/>
    </row>
    <row r="22" spans="1:11" ht="18" customHeight="1">
      <c r="B22" s="32" t="s">
        <v>63</v>
      </c>
      <c r="C22" s="27">
        <v>28169.35</v>
      </c>
      <c r="D22" s="27">
        <v>3615.1499999999996</v>
      </c>
      <c r="E22" s="27">
        <v>0</v>
      </c>
      <c r="F22" s="27">
        <v>0</v>
      </c>
      <c r="G22" s="27">
        <v>0</v>
      </c>
      <c r="H22" s="27">
        <v>31784.5</v>
      </c>
      <c r="I22" s="33"/>
      <c r="J22" s="30">
        <v>14925.57</v>
      </c>
      <c r="K22" s="5"/>
    </row>
    <row r="23" spans="1:11" ht="18" customHeight="1">
      <c r="B23" s="32" t="s">
        <v>62</v>
      </c>
      <c r="C23" s="27">
        <v>83281.258000000002</v>
      </c>
      <c r="D23" s="27">
        <v>22538.811600000001</v>
      </c>
      <c r="E23" s="27">
        <v>0</v>
      </c>
      <c r="F23" s="27">
        <v>0</v>
      </c>
      <c r="G23" s="27">
        <v>0</v>
      </c>
      <c r="H23" s="27">
        <v>105820.0696</v>
      </c>
      <c r="I23" s="33"/>
      <c r="J23" s="30">
        <v>158027.49999999997</v>
      </c>
      <c r="K23" s="5"/>
    </row>
    <row r="24" spans="1:11" ht="18" customHeight="1">
      <c r="B24" s="32" t="s">
        <v>61</v>
      </c>
      <c r="C24" s="27">
        <v>404359.06319999998</v>
      </c>
      <c r="D24" s="27">
        <v>837452.78580000007</v>
      </c>
      <c r="E24" s="27">
        <v>63918.140200000002</v>
      </c>
      <c r="F24" s="27">
        <v>112729.18080000005</v>
      </c>
      <c r="G24" s="27">
        <v>0</v>
      </c>
      <c r="H24" s="27">
        <v>1418459.17</v>
      </c>
      <c r="I24" s="33"/>
      <c r="J24" s="30">
        <v>1507040.06</v>
      </c>
      <c r="K24" s="5"/>
    </row>
    <row r="25" spans="1:11" ht="18" customHeight="1">
      <c r="B25" s="32" t="s">
        <v>60</v>
      </c>
      <c r="C25" s="27">
        <v>299905.86099999998</v>
      </c>
      <c r="D25" s="27">
        <v>0</v>
      </c>
      <c r="E25" s="27">
        <v>0</v>
      </c>
      <c r="F25" s="27">
        <v>98288.078400000013</v>
      </c>
      <c r="G25" s="27">
        <v>0</v>
      </c>
      <c r="H25" s="27">
        <v>398193.93939999997</v>
      </c>
      <c r="I25" s="33"/>
      <c r="J25" s="30">
        <v>652034.02999999991</v>
      </c>
    </row>
    <row r="26" spans="1:11" s="7" customFormat="1" ht="18" customHeight="1">
      <c r="A26" s="1"/>
      <c r="B26" s="26" t="s">
        <v>59</v>
      </c>
      <c r="C26" s="27">
        <v>1386218.3707999992</v>
      </c>
      <c r="D26" s="27">
        <v>15117.2592</v>
      </c>
      <c r="E26" s="27">
        <v>0</v>
      </c>
      <c r="F26" s="27">
        <v>2398.6600000000003</v>
      </c>
      <c r="G26" s="27">
        <v>0</v>
      </c>
      <c r="H26" s="27">
        <v>1403734.2899999991</v>
      </c>
      <c r="I26" s="28"/>
      <c r="J26" s="30">
        <v>1781590.2599999991</v>
      </c>
    </row>
    <row r="27" spans="1:11" s="7" customFormat="1" ht="18" customHeight="1">
      <c r="A27" s="1"/>
      <c r="B27" s="39" t="s">
        <v>58</v>
      </c>
      <c r="C27" s="27">
        <v>1437991</v>
      </c>
      <c r="D27" s="27">
        <v>0</v>
      </c>
      <c r="E27" s="27">
        <v>0</v>
      </c>
      <c r="F27" s="27">
        <v>0</v>
      </c>
      <c r="G27" s="27">
        <v>0</v>
      </c>
      <c r="H27" s="27">
        <v>1437991</v>
      </c>
      <c r="I27" s="28"/>
      <c r="J27" s="30"/>
    </row>
    <row r="28" spans="1:11" s="7" customFormat="1" ht="18" customHeight="1">
      <c r="A28" s="1"/>
      <c r="B28" s="32" t="s">
        <v>57</v>
      </c>
      <c r="C28" s="27">
        <v>43844.959999999999</v>
      </c>
      <c r="D28" s="27">
        <v>52946.77</v>
      </c>
      <c r="E28" s="27">
        <v>0</v>
      </c>
      <c r="F28" s="27">
        <v>0</v>
      </c>
      <c r="G28" s="27">
        <v>0</v>
      </c>
      <c r="H28" s="27">
        <v>96791.73</v>
      </c>
      <c r="I28" s="33"/>
      <c r="J28" s="30">
        <v>112888.61000000002</v>
      </c>
    </row>
    <row r="29" spans="1:11" s="7" customFormat="1" ht="18" customHeight="1">
      <c r="A29" s="1"/>
      <c r="B29" s="32" t="s">
        <v>56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33"/>
      <c r="J29" s="30">
        <v>0</v>
      </c>
    </row>
    <row r="30" spans="1:11" s="7" customFormat="1" ht="18" customHeight="1">
      <c r="B30" s="34" t="s">
        <v>55</v>
      </c>
      <c r="C30" s="82">
        <f>SUM(C22:C29)</f>
        <v>3683769.862999999</v>
      </c>
      <c r="D30" s="82">
        <f t="shared" ref="D30:J30" si="1">SUM(D22:D29)</f>
        <v>931670.7766000001</v>
      </c>
      <c r="E30" s="82">
        <f t="shared" si="1"/>
        <v>63918.140200000002</v>
      </c>
      <c r="F30" s="82">
        <f t="shared" si="1"/>
        <v>213415.91920000006</v>
      </c>
      <c r="G30" s="82">
        <f t="shared" si="1"/>
        <v>0</v>
      </c>
      <c r="H30" s="82">
        <f t="shared" si="1"/>
        <v>4892774.6989999991</v>
      </c>
      <c r="I30" s="82"/>
      <c r="J30" s="86">
        <f t="shared" si="1"/>
        <v>4226506.0299999993</v>
      </c>
    </row>
    <row r="31" spans="1:11" ht="18" customHeight="1">
      <c r="A31" s="7"/>
      <c r="B31" s="32"/>
      <c r="C31" s="13"/>
      <c r="D31" s="13"/>
      <c r="E31" s="13"/>
      <c r="F31" s="13"/>
      <c r="G31" s="13"/>
      <c r="H31" s="13"/>
      <c r="I31" s="14"/>
      <c r="J31" s="36"/>
    </row>
    <row r="32" spans="1:11" ht="18" customHeight="1">
      <c r="A32" s="7"/>
      <c r="B32" s="40" t="s">
        <v>85</v>
      </c>
      <c r="C32" s="27">
        <v>0</v>
      </c>
      <c r="D32" s="28">
        <v>50000</v>
      </c>
      <c r="E32" s="28"/>
      <c r="F32" s="28"/>
      <c r="G32" s="28"/>
      <c r="H32" s="89">
        <f>SUM(D32:G32)</f>
        <v>50000</v>
      </c>
      <c r="I32" s="33"/>
      <c r="J32" s="83"/>
    </row>
    <row r="33" spans="1:11" ht="18" customHeight="1">
      <c r="A33" s="7"/>
      <c r="B33" s="40" t="s">
        <v>54</v>
      </c>
      <c r="C33" s="27">
        <v>74651.320000000007</v>
      </c>
      <c r="D33" s="27">
        <v>30648.21</v>
      </c>
      <c r="E33" s="27">
        <v>0</v>
      </c>
      <c r="F33" s="27">
        <v>0</v>
      </c>
      <c r="G33" s="27">
        <v>0</v>
      </c>
      <c r="H33" s="90">
        <v>105299.53</v>
      </c>
      <c r="I33" s="33"/>
      <c r="J33" s="30">
        <v>136185.76</v>
      </c>
      <c r="K33" s="5"/>
    </row>
    <row r="34" spans="1:11" ht="18" customHeight="1">
      <c r="A34" s="7"/>
      <c r="B34" s="40" t="s">
        <v>87</v>
      </c>
      <c r="C34" s="91">
        <v>0</v>
      </c>
      <c r="D34" s="87">
        <f>49000+22000</f>
        <v>71000</v>
      </c>
      <c r="E34" s="27"/>
      <c r="F34" s="27"/>
      <c r="G34" s="27"/>
      <c r="H34" s="90">
        <f>SUM(D34:G34)</f>
        <v>71000</v>
      </c>
      <c r="I34" s="33"/>
      <c r="J34" s="30"/>
      <c r="K34" s="5"/>
    </row>
    <row r="35" spans="1:11" ht="18" customHeight="1">
      <c r="A35" s="7"/>
      <c r="B35" s="32" t="s">
        <v>53</v>
      </c>
      <c r="C35" s="27">
        <v>108561.81</v>
      </c>
      <c r="D35" s="27">
        <v>0</v>
      </c>
      <c r="E35" s="27">
        <v>0</v>
      </c>
      <c r="F35" s="27">
        <v>0</v>
      </c>
      <c r="G35" s="27">
        <v>0</v>
      </c>
      <c r="H35" s="90">
        <v>108561.81</v>
      </c>
      <c r="I35" s="33"/>
      <c r="J35" s="30">
        <v>181434.99</v>
      </c>
      <c r="K35" s="5"/>
    </row>
    <row r="36" spans="1:11" ht="18" customHeight="1">
      <c r="A36" s="7"/>
      <c r="B36" s="26" t="s">
        <v>52</v>
      </c>
      <c r="C36" s="27">
        <v>105898.83200000001</v>
      </c>
      <c r="D36" s="27">
        <v>5279.3669999999993</v>
      </c>
      <c r="E36" s="27">
        <v>0</v>
      </c>
      <c r="F36" s="27">
        <v>0</v>
      </c>
      <c r="G36" s="27">
        <v>8088.6739999999991</v>
      </c>
      <c r="H36" s="90">
        <v>119266.87300000001</v>
      </c>
      <c r="I36" s="28"/>
      <c r="J36" s="30">
        <v>192816.21</v>
      </c>
    </row>
    <row r="37" spans="1:11" ht="18" customHeight="1">
      <c r="A37" s="7"/>
      <c r="B37" s="26" t="s">
        <v>51</v>
      </c>
      <c r="C37" s="27">
        <v>166738.72200000001</v>
      </c>
      <c r="D37" s="27">
        <v>9977.148000000001</v>
      </c>
      <c r="E37" s="27">
        <v>0</v>
      </c>
      <c r="F37" s="27">
        <v>0</v>
      </c>
      <c r="G37" s="27">
        <v>0</v>
      </c>
      <c r="H37" s="90">
        <v>176715.87</v>
      </c>
      <c r="I37" s="28"/>
      <c r="J37" s="30">
        <v>168806.46</v>
      </c>
    </row>
    <row r="38" spans="1:11" ht="18" customHeight="1">
      <c r="A38" s="7"/>
      <c r="B38" s="26" t="s">
        <v>50</v>
      </c>
      <c r="C38" s="27">
        <v>238255.84439999989</v>
      </c>
      <c r="D38" s="27">
        <v>6478.5452000000005</v>
      </c>
      <c r="E38" s="27">
        <v>10427.631499999998</v>
      </c>
      <c r="F38" s="27">
        <v>0</v>
      </c>
      <c r="G38" s="27">
        <v>0</v>
      </c>
      <c r="H38" s="90">
        <v>255162.02109999987</v>
      </c>
      <c r="I38" s="28"/>
      <c r="J38" s="30">
        <v>304669.62</v>
      </c>
    </row>
    <row r="39" spans="1:11" ht="18" customHeight="1">
      <c r="A39" s="7"/>
      <c r="B39" s="26" t="s">
        <v>49</v>
      </c>
      <c r="C39" s="27">
        <v>646705.12359999993</v>
      </c>
      <c r="D39" s="27">
        <v>58717.070400000004</v>
      </c>
      <c r="E39" s="27">
        <v>99199.102999999988</v>
      </c>
      <c r="F39" s="27">
        <v>62558.422000000028</v>
      </c>
      <c r="G39" s="27">
        <v>0</v>
      </c>
      <c r="H39" s="90">
        <v>867179.71899999992</v>
      </c>
      <c r="I39" s="28"/>
      <c r="J39" s="30">
        <v>825488.30000000016</v>
      </c>
    </row>
    <row r="40" spans="1:11" ht="18" customHeight="1">
      <c r="A40" s="7"/>
      <c r="B40" s="88" t="s">
        <v>95</v>
      </c>
      <c r="C40" s="27">
        <v>0</v>
      </c>
      <c r="D40" s="27">
        <v>49000</v>
      </c>
      <c r="E40" s="27"/>
      <c r="F40" s="27"/>
      <c r="G40" s="27"/>
      <c r="H40" s="90">
        <f>SUM(D40:G40)</f>
        <v>49000</v>
      </c>
      <c r="I40" s="28"/>
      <c r="J40" s="30"/>
    </row>
    <row r="41" spans="1:11" ht="18" customHeight="1">
      <c r="B41" s="26" t="s">
        <v>48</v>
      </c>
      <c r="C41" s="27">
        <v>489900.55099999998</v>
      </c>
      <c r="D41" s="27">
        <v>0</v>
      </c>
      <c r="E41" s="27">
        <v>171411.60399999999</v>
      </c>
      <c r="F41" s="27">
        <v>130238.82499999995</v>
      </c>
      <c r="G41" s="27">
        <v>0</v>
      </c>
      <c r="H41" s="27">
        <v>791550.98</v>
      </c>
      <c r="I41" s="28"/>
      <c r="J41" s="30">
        <v>574014.94000000006</v>
      </c>
    </row>
    <row r="42" spans="1:11" ht="18" customHeight="1">
      <c r="B42" s="32" t="s">
        <v>47</v>
      </c>
      <c r="C42" s="27">
        <v>367835.01799999998</v>
      </c>
      <c r="D42" s="27">
        <v>13237.926000000001</v>
      </c>
      <c r="E42" s="27">
        <v>35802.091999999997</v>
      </c>
      <c r="F42" s="27">
        <v>71083.343599999978</v>
      </c>
      <c r="G42" s="27">
        <v>0</v>
      </c>
      <c r="H42" s="27">
        <v>487958.37959999993</v>
      </c>
      <c r="I42" s="33"/>
      <c r="J42" s="30">
        <v>668782.17000000004</v>
      </c>
    </row>
    <row r="43" spans="1:11" s="7" customFormat="1" ht="18" customHeight="1">
      <c r="A43" s="1"/>
      <c r="B43" s="32" t="s">
        <v>46</v>
      </c>
      <c r="C43" s="27">
        <v>51786.750000000015</v>
      </c>
      <c r="D43" s="27">
        <v>0</v>
      </c>
      <c r="E43" s="27">
        <v>0</v>
      </c>
      <c r="F43" s="27">
        <v>0</v>
      </c>
      <c r="G43" s="27">
        <v>0</v>
      </c>
      <c r="H43" s="27">
        <v>51786.750000000015</v>
      </c>
      <c r="I43" s="33"/>
      <c r="J43" s="30">
        <v>1282096.1499999999</v>
      </c>
    </row>
    <row r="44" spans="1:11" ht="18" customHeight="1">
      <c r="B44" s="32" t="s">
        <v>45</v>
      </c>
      <c r="C44" s="27">
        <v>72187</v>
      </c>
      <c r="D44" s="27">
        <v>72187</v>
      </c>
      <c r="E44" s="27">
        <v>54141</v>
      </c>
      <c r="F44" s="27">
        <v>54141</v>
      </c>
      <c r="G44" s="27">
        <v>0</v>
      </c>
      <c r="H44" s="27">
        <v>252656</v>
      </c>
      <c r="I44" s="33"/>
      <c r="J44" s="30">
        <v>601843.84</v>
      </c>
    </row>
    <row r="45" spans="1:11" ht="17.25" customHeight="1">
      <c r="B45" s="32"/>
      <c r="C45" s="14"/>
      <c r="D45" s="14"/>
      <c r="E45" s="14"/>
      <c r="F45" s="14"/>
      <c r="G45" s="14"/>
      <c r="H45" s="14"/>
      <c r="I45" s="14"/>
      <c r="J45" s="41"/>
    </row>
    <row r="46" spans="1:11" ht="18" customHeight="1">
      <c r="B46" s="34" t="s">
        <v>44</v>
      </c>
      <c r="C46" s="12">
        <f t="shared" ref="C46:H46" si="2">SUM(C32:C45)</f>
        <v>2322520.9709999999</v>
      </c>
      <c r="D46" s="12">
        <f>SUM(D32:D45)</f>
        <v>366525.26659999997</v>
      </c>
      <c r="E46" s="12">
        <f t="shared" si="2"/>
        <v>370981.43049999996</v>
      </c>
      <c r="F46" s="12">
        <f t="shared" si="2"/>
        <v>318021.59059999994</v>
      </c>
      <c r="G46" s="12">
        <f t="shared" si="2"/>
        <v>8088.6739999999991</v>
      </c>
      <c r="H46" s="12">
        <f t="shared" si="2"/>
        <v>3386137.9326999998</v>
      </c>
      <c r="I46" s="12"/>
      <c r="J46" s="35">
        <f>SUM(J32:J45)</f>
        <v>4936138.4399999995</v>
      </c>
    </row>
    <row r="47" spans="1:11" ht="18" customHeight="1">
      <c r="A47" s="7"/>
      <c r="B47" s="26" t="s">
        <v>43</v>
      </c>
      <c r="C47" s="27">
        <v>1730067.9349</v>
      </c>
      <c r="D47" s="27">
        <v>0</v>
      </c>
      <c r="E47" s="27">
        <v>95845.009600000005</v>
      </c>
      <c r="F47" s="27">
        <v>273331.63870000001</v>
      </c>
      <c r="G47" s="27">
        <v>0</v>
      </c>
      <c r="H47" s="27">
        <v>2099244.5832000002</v>
      </c>
      <c r="I47" s="28"/>
      <c r="J47" s="30">
        <v>1670656.859999998</v>
      </c>
    </row>
    <row r="48" spans="1:11" ht="18" customHeight="1">
      <c r="B48" s="32" t="s">
        <v>42</v>
      </c>
      <c r="C48" s="27">
        <v>312324.70960000012</v>
      </c>
      <c r="D48" s="27">
        <v>0</v>
      </c>
      <c r="E48" s="27">
        <v>34197.150999999998</v>
      </c>
      <c r="F48" s="27">
        <v>57077.788199999988</v>
      </c>
      <c r="G48" s="27">
        <v>0</v>
      </c>
      <c r="H48" s="27">
        <v>403599.64880000014</v>
      </c>
      <c r="I48" s="33"/>
      <c r="J48" s="30">
        <v>425533</v>
      </c>
    </row>
    <row r="49" spans="2:10" ht="18" customHeight="1">
      <c r="B49" s="34" t="s">
        <v>41</v>
      </c>
      <c r="C49" s="82">
        <f>SUM(C47:C48)</f>
        <v>2042392.6445000002</v>
      </c>
      <c r="D49" s="82">
        <f t="shared" ref="D49:H49" si="3">SUM(D47:D48)</f>
        <v>0</v>
      </c>
      <c r="E49" s="82">
        <f t="shared" si="3"/>
        <v>130042.1606</v>
      </c>
      <c r="F49" s="82">
        <f t="shared" si="3"/>
        <v>330409.42690000002</v>
      </c>
      <c r="G49" s="82">
        <f t="shared" si="3"/>
        <v>0</v>
      </c>
      <c r="H49" s="82">
        <f t="shared" si="3"/>
        <v>2502844.2320000003</v>
      </c>
      <c r="I49" s="82"/>
      <c r="J49" s="86">
        <f t="shared" ref="J49" si="4">SUM(J47:J48)</f>
        <v>2096189.859999998</v>
      </c>
    </row>
    <row r="50" spans="2:10" ht="18" customHeight="1">
      <c r="B50" s="32" t="s">
        <v>40</v>
      </c>
      <c r="C50" s="27">
        <v>1256216.2960000001</v>
      </c>
      <c r="D50" s="27">
        <v>0</v>
      </c>
      <c r="E50" s="27">
        <v>67660.890000000014</v>
      </c>
      <c r="F50" s="27">
        <v>321050.72399999999</v>
      </c>
      <c r="G50" s="27">
        <v>0</v>
      </c>
      <c r="H50" s="27">
        <v>1644927.9100000001</v>
      </c>
      <c r="I50" s="33"/>
      <c r="J50" s="30">
        <v>1512713.6299999997</v>
      </c>
    </row>
    <row r="51" spans="2:10" ht="18" customHeight="1">
      <c r="B51" s="26" t="s">
        <v>39</v>
      </c>
      <c r="C51" s="27">
        <v>862380.58830000006</v>
      </c>
      <c r="D51" s="27">
        <v>0</v>
      </c>
      <c r="E51" s="27">
        <v>237211.78820000001</v>
      </c>
      <c r="F51" s="27">
        <v>199335.26349999994</v>
      </c>
      <c r="G51" s="27">
        <v>0</v>
      </c>
      <c r="H51" s="27">
        <v>1298927.6399999999</v>
      </c>
      <c r="I51" s="28"/>
      <c r="J51" s="30">
        <v>891990.2</v>
      </c>
    </row>
    <row r="52" spans="2:10" ht="18" customHeight="1">
      <c r="B52" s="32" t="s">
        <v>38</v>
      </c>
      <c r="C52" s="27">
        <v>189843.66360000003</v>
      </c>
      <c r="D52" s="27">
        <v>0</v>
      </c>
      <c r="E52" s="27">
        <v>0</v>
      </c>
      <c r="F52" s="27">
        <v>62897.216399999998</v>
      </c>
      <c r="G52" s="27">
        <v>0</v>
      </c>
      <c r="H52" s="27">
        <v>252740.88000000003</v>
      </c>
      <c r="I52" s="33"/>
      <c r="J52" s="30">
        <v>464625.57</v>
      </c>
    </row>
    <row r="53" spans="2:10" ht="18" customHeight="1">
      <c r="B53" s="32" t="s">
        <v>37</v>
      </c>
      <c r="C53" s="27">
        <v>8363.9393</v>
      </c>
      <c r="D53" s="27">
        <v>0</v>
      </c>
      <c r="E53" s="27">
        <v>576.82339999999999</v>
      </c>
      <c r="F53" s="27">
        <v>19323.583899999998</v>
      </c>
      <c r="G53" s="27">
        <v>0</v>
      </c>
      <c r="H53" s="27">
        <v>28264.346599999997</v>
      </c>
      <c r="I53" s="33"/>
      <c r="J53" s="30">
        <v>78353.957000000009</v>
      </c>
    </row>
    <row r="54" spans="2:10" ht="18" customHeight="1">
      <c r="B54" s="34" t="s">
        <v>36</v>
      </c>
      <c r="C54" s="82">
        <f>SUM(C50:C53)</f>
        <v>2316804.4872000003</v>
      </c>
      <c r="D54" s="82">
        <f t="shared" ref="D54:J54" si="5">SUM(D50:D53)</f>
        <v>0</v>
      </c>
      <c r="E54" s="82">
        <f t="shared" si="5"/>
        <v>305449.50160000002</v>
      </c>
      <c r="F54" s="82">
        <f t="shared" si="5"/>
        <v>602606.78779999993</v>
      </c>
      <c r="G54" s="82">
        <f t="shared" si="5"/>
        <v>0</v>
      </c>
      <c r="H54" s="82">
        <f t="shared" si="5"/>
        <v>3224860.7765999995</v>
      </c>
      <c r="I54" s="82"/>
      <c r="J54" s="86">
        <f t="shared" si="5"/>
        <v>2947683.3569999994</v>
      </c>
    </row>
    <row r="55" spans="2:10" ht="18" customHeight="1">
      <c r="B55" s="32" t="s">
        <v>35</v>
      </c>
      <c r="C55" s="27">
        <v>815413</v>
      </c>
      <c r="D55" s="27">
        <v>0</v>
      </c>
      <c r="E55" s="27">
        <v>0</v>
      </c>
      <c r="F55" s="27">
        <v>8053</v>
      </c>
      <c r="G55" s="27">
        <v>0</v>
      </c>
      <c r="H55" s="27">
        <v>823466</v>
      </c>
      <c r="I55" s="33"/>
      <c r="J55" s="30">
        <v>942717.42</v>
      </c>
    </row>
    <row r="56" spans="2:10" ht="18" customHeight="1">
      <c r="B56" s="34" t="s">
        <v>34</v>
      </c>
      <c r="C56" s="82">
        <f>C55</f>
        <v>815413</v>
      </c>
      <c r="D56" s="82">
        <f t="shared" ref="D56:J56" si="6">D55</f>
        <v>0</v>
      </c>
      <c r="E56" s="82">
        <f t="shared" si="6"/>
        <v>0</v>
      </c>
      <c r="F56" s="82">
        <f t="shared" si="6"/>
        <v>8053</v>
      </c>
      <c r="G56" s="82">
        <f t="shared" si="6"/>
        <v>0</v>
      </c>
      <c r="H56" s="82">
        <f t="shared" si="6"/>
        <v>823466</v>
      </c>
      <c r="I56" s="82"/>
      <c r="J56" s="86">
        <f t="shared" si="6"/>
        <v>942717.42</v>
      </c>
    </row>
    <row r="57" spans="2:10" ht="18" customHeight="1">
      <c r="B57" s="84" t="s">
        <v>33</v>
      </c>
      <c r="C57" s="85">
        <v>5510473.1099999994</v>
      </c>
      <c r="D57" s="85">
        <v>0</v>
      </c>
      <c r="E57" s="85">
        <v>0</v>
      </c>
      <c r="F57" s="85">
        <v>0</v>
      </c>
      <c r="G57" s="85">
        <v>0</v>
      </c>
      <c r="H57" s="82">
        <v>5510473.1099999994</v>
      </c>
      <c r="I57" s="82"/>
      <c r="J57" s="86">
        <v>0</v>
      </c>
    </row>
    <row r="58" spans="2:10" ht="18" customHeight="1">
      <c r="B58" s="32" t="s">
        <v>32</v>
      </c>
      <c r="C58" s="27">
        <v>141275</v>
      </c>
      <c r="D58" s="27">
        <v>133864193</v>
      </c>
      <c r="E58" s="27">
        <v>0</v>
      </c>
      <c r="F58" s="27">
        <v>0</v>
      </c>
      <c r="G58" s="27">
        <v>0</v>
      </c>
      <c r="H58" s="27">
        <v>134005468</v>
      </c>
      <c r="I58" s="33"/>
      <c r="J58" s="30">
        <v>152345674</v>
      </c>
    </row>
    <row r="59" spans="2:10" ht="18" customHeight="1">
      <c r="B59" s="32"/>
      <c r="C59" s="14"/>
      <c r="D59" s="14"/>
      <c r="E59" s="14"/>
      <c r="F59" s="14"/>
      <c r="G59" s="14"/>
      <c r="H59" s="14"/>
      <c r="I59" s="14"/>
      <c r="J59" s="41"/>
    </row>
    <row r="60" spans="2:10" ht="18" customHeight="1">
      <c r="B60" s="39" t="s">
        <v>31</v>
      </c>
      <c r="C60" s="37">
        <v>1342939</v>
      </c>
      <c r="D60" s="27">
        <f>144865-144865</f>
        <v>0</v>
      </c>
      <c r="E60" s="37">
        <v>380594</v>
      </c>
      <c r="F60" s="37">
        <v>653879</v>
      </c>
      <c r="G60" s="37">
        <v>242044</v>
      </c>
      <c r="H60" s="37">
        <v>2764321</v>
      </c>
      <c r="I60" s="14"/>
      <c r="J60" s="38">
        <v>2947317.2345266878</v>
      </c>
    </row>
    <row r="61" spans="2:10" ht="18" customHeight="1">
      <c r="B61" s="39" t="s">
        <v>30</v>
      </c>
      <c r="C61" s="37">
        <f>2476983.8</f>
        <v>2476983.7999999998</v>
      </c>
      <c r="D61" s="27">
        <f>76561-25135</f>
        <v>51426</v>
      </c>
      <c r="E61" s="37">
        <v>537068</v>
      </c>
      <c r="F61" s="37">
        <v>421710.78</v>
      </c>
      <c r="G61" s="37">
        <v>485969</v>
      </c>
      <c r="H61" s="37">
        <f>3998292.15-H32-H34-H40</f>
        <v>3828292.15</v>
      </c>
      <c r="I61" s="14"/>
      <c r="J61" s="38">
        <v>6961997.5874886615</v>
      </c>
    </row>
    <row r="62" spans="2:10" ht="18" customHeight="1">
      <c r="B62" s="39" t="s">
        <v>29</v>
      </c>
      <c r="C62" s="37">
        <v>665594</v>
      </c>
      <c r="D62" s="92">
        <v>0</v>
      </c>
      <c r="E62" s="37">
        <v>64894</v>
      </c>
      <c r="F62" s="37">
        <v>207466</v>
      </c>
      <c r="G62" s="37">
        <v>818624</v>
      </c>
      <c r="H62" s="37">
        <v>1756578</v>
      </c>
      <c r="I62" s="14"/>
      <c r="J62" s="38">
        <v>3050068.0595936566</v>
      </c>
    </row>
    <row r="63" spans="2:10" ht="18" customHeight="1">
      <c r="B63" s="32"/>
      <c r="C63" s="37"/>
      <c r="D63" s="37"/>
      <c r="E63" s="37"/>
      <c r="F63" s="37"/>
      <c r="G63" s="37"/>
      <c r="H63" s="37"/>
      <c r="I63" s="14"/>
      <c r="J63" s="38"/>
    </row>
    <row r="64" spans="2:10" ht="22.5" customHeight="1" thickBot="1">
      <c r="B64" s="42" t="s">
        <v>28</v>
      </c>
      <c r="C64" s="43">
        <f>C62+C61+C60+C58+C57+C56+C54+C49+C46+C30+C20</f>
        <v>27685257.761399999</v>
      </c>
      <c r="D64" s="43">
        <f t="shared" ref="D64:J64" si="7">D62+D61+D60+D58+D57+D56+D54+D49+D46+D30+D20</f>
        <v>135293960.18670002</v>
      </c>
      <c r="E64" s="43">
        <f t="shared" si="7"/>
        <v>2247374.8507000003</v>
      </c>
      <c r="F64" s="43">
        <f t="shared" si="7"/>
        <v>3028120.5974999992</v>
      </c>
      <c r="G64" s="43">
        <f t="shared" si="7"/>
        <v>1554725.6740000001</v>
      </c>
      <c r="H64" s="43">
        <f t="shared" si="7"/>
        <v>169809438.64030001</v>
      </c>
      <c r="I64" s="43"/>
      <c r="J64" s="44">
        <f t="shared" si="7"/>
        <v>188730278.57860896</v>
      </c>
    </row>
    <row r="65" spans="2:10">
      <c r="J65" s="3"/>
    </row>
    <row r="66" spans="2:10" hidden="1">
      <c r="B66" s="1" t="s">
        <v>27</v>
      </c>
      <c r="G66" s="3"/>
      <c r="J66" s="3"/>
    </row>
    <row r="67" spans="2:10" hidden="1">
      <c r="B67" s="1" t="s">
        <v>26</v>
      </c>
      <c r="G67" s="3"/>
      <c r="J67" s="3"/>
    </row>
    <row r="68" spans="2:10" hidden="1">
      <c r="G68" s="3"/>
      <c r="J68" s="3"/>
    </row>
    <row r="69" spans="2:10">
      <c r="B69" s="5" t="s">
        <v>25</v>
      </c>
      <c r="C69" s="3"/>
      <c r="D69" s="3"/>
      <c r="E69" s="3"/>
      <c r="F69" s="3"/>
      <c r="G69" s="4"/>
      <c r="H69" s="4"/>
      <c r="I69" s="3"/>
      <c r="J69" s="3"/>
    </row>
    <row r="70" spans="2:10">
      <c r="B70" s="5" t="s">
        <v>24</v>
      </c>
      <c r="C70" s="3"/>
      <c r="D70" s="3"/>
      <c r="E70" s="3"/>
      <c r="F70" s="3"/>
      <c r="G70" s="4"/>
      <c r="H70" s="4"/>
      <c r="I70" s="3"/>
      <c r="J70" s="3"/>
    </row>
    <row r="71" spans="2:10">
      <c r="B71" s="6"/>
      <c r="C71" s="3"/>
      <c r="D71" s="3"/>
      <c r="E71" s="3"/>
      <c r="F71" s="3"/>
      <c r="G71" s="4"/>
      <c r="H71" s="4"/>
      <c r="I71" s="3"/>
      <c r="J71" s="3"/>
    </row>
    <row r="72" spans="2:10">
      <c r="B72" s="5"/>
    </row>
    <row r="73" spans="2:10">
      <c r="B73" s="5"/>
      <c r="C73" s="3"/>
      <c r="D73" s="3"/>
      <c r="E73" s="3"/>
      <c r="F73" s="3"/>
      <c r="G73" s="4"/>
      <c r="H73" s="4"/>
      <c r="I73" s="3"/>
      <c r="J73" s="3"/>
    </row>
    <row r="74" spans="2:10">
      <c r="C74" s="2"/>
      <c r="D74" s="2"/>
      <c r="E74" s="2"/>
      <c r="F74" s="2"/>
      <c r="G74" s="2"/>
      <c r="H74" s="2"/>
    </row>
    <row r="75" spans="2:10">
      <c r="C75" s="2"/>
      <c r="D75" s="2"/>
      <c r="E75" s="2"/>
      <c r="F75" s="2"/>
      <c r="G75" s="2"/>
      <c r="H75" s="2"/>
    </row>
    <row r="76" spans="2:10">
      <c r="C76" s="2"/>
      <c r="D76" s="2"/>
      <c r="E76" s="2"/>
      <c r="F76" s="2"/>
      <c r="G76" s="2"/>
      <c r="H76" s="2"/>
    </row>
    <row r="77" spans="2:10">
      <c r="C77" s="2"/>
      <c r="D77" s="2"/>
      <c r="E77" s="2"/>
      <c r="F77" s="2"/>
      <c r="G77" s="2"/>
      <c r="H77" s="2"/>
    </row>
  </sheetData>
  <sheetCalcPr fullCalcOnLoad="1"/>
  <phoneticPr fontId="16" type="noConversion"/>
  <dataValidations disablePrompts="1" count="1">
    <dataValidation type="textLength" errorStyle="information" allowBlank="1" showInputMessage="1" showErrorMessage="1" errorTitle="1010000029" sqref="A1">
      <formula1>0</formula1>
      <formula2>300</formula2>
    </dataValidation>
  </dataValidations>
  <pageMargins left="0.74803149606299213" right="0.74803149606299213" top="0.98425196850393704" bottom="0.98425196850393704" header="0.51181102362204722" footer="0.51181102362204722"/>
  <headerFooter alignWithMargins="0">
    <oddHeader>&amp;L&amp;08&amp;"MS Sans Serif"&amp;C&amp;08&amp;"MS Sans Serif"&amp;R&amp;08&amp;"MS Sans Serif"</oddHeader>
    <oddFooter>&amp;L&amp;08&amp;"MS Sans Serif"01/02/2007 12:19&amp;C&amp;08&amp;"MS Sans Serif"&amp;R&amp;08&amp;"MS Sans Serif"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3:FV227"/>
  <sheetViews>
    <sheetView showGridLines="0" topLeftCell="B1" workbookViewId="0">
      <pane xSplit="1" ySplit="5" topLeftCell="C6" activePane="bottomRight" state="frozen"/>
      <selection activeCell="B1" sqref="B1"/>
      <selection pane="topRight" activeCell="C1" sqref="C1"/>
      <selection pane="bottomLeft" activeCell="B6" sqref="B6"/>
      <selection pane="bottomRight" activeCell="B14" sqref="B14"/>
    </sheetView>
  </sheetViews>
  <sheetFormatPr baseColWidth="10" defaultColWidth="8.83203125" defaultRowHeight="14"/>
  <cols>
    <col min="1" max="1" width="1.5" style="45" customWidth="1"/>
    <col min="2" max="2" width="87.6640625" style="45" customWidth="1"/>
    <col min="3" max="3" width="12" style="45" customWidth="1"/>
    <col min="4" max="4" width="10.6640625" style="45" hidden="1" customWidth="1"/>
    <col min="5" max="5" width="10.6640625" style="45" customWidth="1"/>
    <col min="6" max="6" width="11.83203125" style="45" hidden="1" customWidth="1"/>
    <col min="7" max="7" width="10.5" style="45" customWidth="1"/>
    <col min="8" max="8" width="10.6640625" style="45" hidden="1" customWidth="1"/>
    <col min="9" max="9" width="11.5" style="45" customWidth="1"/>
    <col min="10" max="10" width="10.6640625" style="45" hidden="1" customWidth="1"/>
    <col min="11" max="11" width="11.5" style="45" customWidth="1"/>
    <col min="12" max="12" width="10.6640625" style="45" hidden="1" customWidth="1"/>
    <col min="13" max="13" width="12.1640625" style="45" customWidth="1"/>
    <col min="14" max="14" width="10.6640625" style="45" hidden="1" customWidth="1"/>
    <col min="15" max="15" width="13.33203125" style="45" customWidth="1"/>
    <col min="16" max="16" width="4.1640625" style="45" hidden="1" customWidth="1"/>
    <col min="17" max="17" width="12.33203125" style="45" customWidth="1"/>
    <col min="18" max="18" width="10.6640625" style="45" hidden="1" customWidth="1"/>
    <col min="19" max="19" width="11.6640625" style="45" customWidth="1"/>
    <col min="20" max="20" width="10.6640625" style="45" hidden="1" customWidth="1"/>
    <col min="21" max="21" width="12.33203125" style="45" customWidth="1"/>
    <col min="22" max="22" width="15.1640625" style="45" hidden="1" customWidth="1"/>
    <col min="23" max="23" width="12.33203125" style="45" customWidth="1"/>
    <col min="24" max="24" width="10.6640625" style="45" hidden="1" customWidth="1"/>
    <col min="25" max="25" width="12.33203125" style="45" customWidth="1"/>
    <col min="26" max="26" width="10.6640625" style="45" hidden="1" customWidth="1"/>
    <col min="27" max="27" width="12.33203125" style="45" customWidth="1"/>
    <col min="28" max="28" width="10.6640625" style="45" hidden="1" customWidth="1"/>
    <col min="29" max="29" width="12.33203125" style="45" customWidth="1"/>
    <col min="30" max="30" width="10.6640625" style="45" hidden="1" customWidth="1"/>
    <col min="31" max="31" width="12.33203125" style="45" customWidth="1"/>
    <col min="32" max="32" width="10.6640625" style="45" hidden="1" customWidth="1"/>
    <col min="33" max="33" width="12.33203125" style="45" customWidth="1"/>
    <col min="34" max="34" width="10.6640625" style="45" hidden="1" customWidth="1"/>
    <col min="35" max="35" width="12.33203125" style="45" customWidth="1"/>
    <col min="36" max="36" width="10.6640625" style="45" hidden="1" customWidth="1"/>
    <col min="37" max="37" width="12.33203125" style="45" customWidth="1"/>
    <col min="38" max="38" width="10.6640625" style="45" hidden="1" customWidth="1"/>
    <col min="39" max="39" width="12.33203125" style="45" customWidth="1"/>
    <col min="40" max="40" width="11.1640625" style="45" hidden="1" customWidth="1"/>
    <col min="41" max="41" width="12.33203125" style="45" customWidth="1"/>
    <col min="42" max="42" width="10.33203125" style="45" hidden="1" customWidth="1"/>
    <col min="43" max="43" width="12.33203125" style="45" customWidth="1"/>
    <col min="44" max="44" width="18.83203125" style="45" hidden="1" customWidth="1"/>
    <col min="45" max="45" width="12.33203125" style="45" customWidth="1"/>
    <col min="46" max="46" width="13.83203125" style="45" hidden="1" customWidth="1"/>
    <col min="47" max="47" width="12.33203125" style="45" customWidth="1"/>
    <col min="48" max="48" width="10.5" style="45" hidden="1" customWidth="1"/>
    <col min="49" max="49" width="12.33203125" style="45" customWidth="1"/>
    <col min="50" max="50" width="15.6640625" style="45" hidden="1" customWidth="1"/>
    <col min="51" max="51" width="12.33203125" style="45" customWidth="1"/>
    <col min="52" max="52" width="9.1640625" style="45" hidden="1" customWidth="1"/>
    <col min="53" max="53" width="12.33203125" style="45" customWidth="1"/>
    <col min="54" max="54" width="21.5" style="45" hidden="1" customWidth="1"/>
    <col min="55" max="55" width="12.33203125" style="45" customWidth="1"/>
    <col min="56" max="56" width="12.1640625" style="45" hidden="1" customWidth="1"/>
    <col min="57" max="57" width="12.33203125" style="45" customWidth="1"/>
    <col min="58" max="58" width="9.33203125" style="45" hidden="1" customWidth="1"/>
    <col min="59" max="59" width="12.33203125" style="45" customWidth="1"/>
    <col min="60" max="60" width="6" style="45" hidden="1" customWidth="1"/>
    <col min="61" max="61" width="12.33203125" style="45" customWidth="1"/>
    <col min="62" max="62" width="6" style="45" hidden="1" customWidth="1"/>
    <col min="63" max="63" width="12.33203125" style="45" customWidth="1"/>
    <col min="64" max="64" width="6.5" style="45" hidden="1" customWidth="1"/>
    <col min="65" max="65" width="12.33203125" style="45" customWidth="1"/>
    <col min="66" max="66" width="11.33203125" style="45" hidden="1" customWidth="1"/>
    <col min="67" max="67" width="12.33203125" style="45" bestFit="1" customWidth="1"/>
    <col min="68" max="68" width="6" style="45" hidden="1" customWidth="1"/>
    <col min="69" max="69" width="12.33203125" style="45" bestFit="1" customWidth="1"/>
    <col min="70" max="70" width="6" style="45" hidden="1" customWidth="1"/>
    <col min="71" max="71" width="13.1640625" style="45" customWidth="1"/>
    <col min="72" max="72" width="6" style="45" hidden="1" customWidth="1"/>
    <col min="73" max="73" width="12.33203125" style="45" customWidth="1"/>
    <col min="74" max="74" width="6" style="45" hidden="1" customWidth="1"/>
    <col min="75" max="75" width="12.33203125" style="45" customWidth="1"/>
    <col min="76" max="76" width="7.5" style="45" hidden="1" customWidth="1"/>
    <col min="77" max="77" width="16.33203125" style="45" customWidth="1"/>
    <col min="78" max="78" width="7.5" style="45" hidden="1" customWidth="1"/>
    <col min="79" max="79" width="12.33203125" style="45" customWidth="1"/>
    <col min="80" max="80" width="12.1640625" style="45" customWidth="1"/>
    <col min="81" max="81" width="12.33203125" style="45" customWidth="1"/>
    <col min="82" max="82" width="12.1640625" style="45" customWidth="1"/>
    <col min="83" max="83" width="12.33203125" style="45" customWidth="1"/>
    <col min="84" max="84" width="12.1640625" style="45" customWidth="1"/>
    <col min="85" max="85" width="12.33203125" style="45" customWidth="1"/>
    <col min="86" max="86" width="12.1640625" style="45" customWidth="1"/>
    <col min="87" max="87" width="12.33203125" style="45" customWidth="1"/>
    <col min="88" max="88" width="12.1640625" style="45" customWidth="1"/>
    <col min="89" max="89" width="13.1640625" style="45" customWidth="1"/>
    <col min="90" max="90" width="12.1640625" style="45" customWidth="1"/>
    <col min="91" max="91" width="12.33203125" style="45" customWidth="1"/>
    <col min="92" max="92" width="12.1640625" style="45" customWidth="1"/>
    <col min="93" max="93" width="12.33203125" style="45" customWidth="1"/>
    <col min="94" max="94" width="12.1640625" style="45" customWidth="1"/>
    <col min="95" max="95" width="17.5" style="45" customWidth="1"/>
    <col min="96" max="96" width="17.33203125" style="45" customWidth="1"/>
    <col min="97" max="97" width="12.33203125" style="45" customWidth="1"/>
    <col min="98" max="98" width="12.1640625" style="45" customWidth="1"/>
    <col min="99" max="99" width="12.33203125" style="45" customWidth="1"/>
    <col min="100" max="100" width="12.1640625" style="45" customWidth="1"/>
    <col min="101" max="101" width="12.33203125" style="45" customWidth="1"/>
    <col min="102" max="102" width="12.1640625" style="45" customWidth="1"/>
    <col min="103" max="103" width="13.1640625" style="45" customWidth="1"/>
    <col min="104" max="104" width="12.1640625" style="45" customWidth="1"/>
    <col min="105" max="105" width="12.33203125" style="45" customWidth="1"/>
    <col min="106" max="106" width="12.1640625" style="45" customWidth="1"/>
    <col min="107" max="107" width="12.33203125" style="45" customWidth="1"/>
    <col min="108" max="108" width="12.1640625" style="45" customWidth="1"/>
    <col min="109" max="109" width="17.5" style="45" customWidth="1"/>
    <col min="110" max="110" width="17.33203125" style="45" customWidth="1"/>
    <col min="111" max="111" width="7.5" style="45" customWidth="1"/>
    <col min="112" max="112" width="6.5" style="45" customWidth="1"/>
    <col min="113" max="114" width="6" style="45" customWidth="1"/>
    <col min="115" max="115" width="7.5" style="45" customWidth="1"/>
    <col min="116" max="123" width="6" style="45" customWidth="1"/>
    <col min="124" max="124" width="7.5" style="45" customWidth="1"/>
    <col min="125" max="132" width="6" style="45" customWidth="1"/>
    <col min="133" max="133" width="16" style="45" customWidth="1"/>
    <col min="134" max="134" width="15.5" style="45" customWidth="1"/>
    <col min="135" max="135" width="6" style="45" customWidth="1"/>
    <col min="136" max="137" width="6.5" style="45" customWidth="1"/>
    <col min="138" max="138" width="7.5" style="45" customWidth="1"/>
    <col min="139" max="139" width="6.5" style="45" customWidth="1"/>
    <col min="140" max="141" width="7.5" style="45" customWidth="1"/>
    <col min="142" max="142" width="18.6640625" style="45" customWidth="1"/>
    <col min="143" max="143" width="12.83203125" style="45" customWidth="1"/>
    <col min="144" max="147" width="6" style="45" customWidth="1"/>
    <col min="148" max="149" width="6.5" style="45" customWidth="1"/>
    <col min="150" max="156" width="6" style="45" customWidth="1"/>
    <col min="157" max="157" width="6.5" style="45" customWidth="1"/>
    <col min="158" max="161" width="6" style="45" customWidth="1"/>
    <col min="162" max="162" width="6.5" style="45" customWidth="1"/>
    <col min="163" max="163" width="6" style="45" customWidth="1"/>
    <col min="164" max="164" width="7" style="45" customWidth="1"/>
    <col min="165" max="165" width="7.1640625" style="45" customWidth="1"/>
    <col min="166" max="166" width="7" style="45" customWidth="1"/>
    <col min="167" max="167" width="7.1640625" style="45" customWidth="1"/>
    <col min="168" max="168" width="16" style="45" customWidth="1"/>
    <col min="169" max="169" width="8.33203125" style="45" customWidth="1"/>
    <col min="170" max="170" width="6.5" style="45" customWidth="1"/>
    <col min="171" max="178" width="6" style="45" customWidth="1"/>
    <col min="179" max="179" width="7.5" style="45" customWidth="1"/>
    <col min="180" max="180" width="11.33203125" style="45" customWidth="1"/>
    <col min="181" max="181" width="8.83203125" style="45" customWidth="1"/>
    <col min="182" max="182" width="6.5" style="45" customWidth="1"/>
    <col min="183" max="184" width="6" style="45" customWidth="1"/>
    <col min="185" max="185" width="19.6640625" style="45" customWidth="1"/>
    <col min="186" max="186" width="11.83203125" style="45" customWidth="1"/>
    <col min="187" max="187" width="9.5" style="45" customWidth="1"/>
    <col min="188" max="188" width="6" style="45" customWidth="1"/>
    <col min="189" max="189" width="10.1640625" style="45" customWidth="1"/>
    <col min="190" max="194" width="6" style="45" customWidth="1"/>
    <col min="195" max="195" width="9.1640625" style="45" customWidth="1"/>
    <col min="196" max="197" width="6" style="45" customWidth="1"/>
    <col min="198" max="198" width="9.1640625" style="45" customWidth="1"/>
    <col min="199" max="199" width="12.5" style="45" customWidth="1"/>
    <col min="200" max="200" width="9.1640625" style="45" customWidth="1"/>
    <col min="201" max="204" width="6" style="45" customWidth="1"/>
    <col min="205" max="205" width="7.5" style="45" customWidth="1"/>
    <col min="206" max="206" width="9.83203125" style="45" customWidth="1"/>
    <col min="207" max="207" width="14.5" style="45" customWidth="1"/>
    <col min="208" max="208" width="6" style="45" customWidth="1"/>
    <col min="209" max="209" width="17.83203125" style="45" customWidth="1"/>
    <col min="210" max="210" width="7.6640625" style="45" customWidth="1"/>
    <col min="211" max="211" width="10.6640625" style="45" customWidth="1"/>
    <col min="212" max="212" width="9.33203125" style="45" customWidth="1"/>
    <col min="213" max="214" width="6" style="45" customWidth="1"/>
    <col min="215" max="219" width="9.1640625" style="45" customWidth="1"/>
    <col min="220" max="221" width="6" style="45" customWidth="1"/>
    <col min="222" max="222" width="6.5" style="45" customWidth="1"/>
    <col min="223" max="223" width="6" style="45" customWidth="1"/>
    <col min="224" max="224" width="7.5" style="45" customWidth="1"/>
    <col min="225" max="225" width="9.1640625" style="45" customWidth="1"/>
    <col min="226" max="226" width="6.5" style="45" customWidth="1"/>
    <col min="227" max="227" width="6" style="45" customWidth="1"/>
    <col min="228" max="228" width="12.33203125" style="45" customWidth="1"/>
    <col min="229" max="229" width="10.33203125" style="45" customWidth="1"/>
    <col min="230" max="232" width="6" style="45" customWidth="1"/>
    <col min="233" max="233" width="9.1640625" style="45" customWidth="1"/>
    <col min="234" max="235" width="6" style="45" customWidth="1"/>
    <col min="236" max="236" width="6.5" style="45" customWidth="1"/>
    <col min="237" max="237" width="6" style="45" customWidth="1"/>
    <col min="238" max="238" width="7.5" style="45" customWidth="1"/>
    <col min="239" max="240" width="6" style="45" customWidth="1"/>
    <col min="241" max="241" width="6.5" style="45" customWidth="1"/>
    <col min="242" max="242" width="36.83203125" style="45" customWidth="1"/>
    <col min="243" max="243" width="13.5" style="45" customWidth="1"/>
    <col min="244" max="244" width="19.1640625" style="45" customWidth="1"/>
    <col min="245" max="245" width="22.33203125" style="45" customWidth="1"/>
    <col min="246" max="246" width="18.83203125" style="45" customWidth="1"/>
    <col min="247" max="247" width="6.5" style="45" customWidth="1"/>
    <col min="248" max="248" width="7.5" style="45" customWidth="1"/>
    <col min="249" max="249" width="6" style="45" customWidth="1"/>
    <col min="250" max="250" width="22.1640625" style="45" customWidth="1"/>
    <col min="251" max="251" width="9.83203125" style="45" customWidth="1"/>
    <col min="252" max="256" width="6" style="45" customWidth="1"/>
    <col min="257" max="257" width="9.1640625" style="45" customWidth="1"/>
    <col min="258" max="258" width="12.83203125" style="45" customWidth="1"/>
    <col min="259" max="259" width="13.83203125" style="45" customWidth="1"/>
    <col min="260" max="264" width="6" style="45" customWidth="1"/>
    <col min="265" max="266" width="7.5" style="45" customWidth="1"/>
    <col min="267" max="267" width="17" style="45" customWidth="1"/>
    <col min="268" max="268" width="13.83203125" style="45" customWidth="1"/>
    <col min="269" max="270" width="6" style="45" customWidth="1"/>
    <col min="271" max="271" width="15.33203125" style="45" customWidth="1"/>
    <col min="272" max="272" width="12" style="45" customWidth="1"/>
    <col min="273" max="273" width="17" style="45" customWidth="1"/>
    <col min="274" max="274" width="10.5" style="45" customWidth="1"/>
    <col min="275" max="275" width="6" style="45" customWidth="1"/>
    <col min="276" max="277" width="7.5" style="45" customWidth="1"/>
    <col min="278" max="281" width="6" style="45" customWidth="1"/>
    <col min="282" max="282" width="13.6640625" style="45" customWidth="1"/>
    <col min="283" max="283" width="10.5" style="45" customWidth="1"/>
    <col min="284" max="285" width="6" style="45" customWidth="1"/>
    <col min="286" max="286" width="10.1640625" style="45" customWidth="1"/>
    <col min="287" max="287" width="6.5" style="45" customWidth="1"/>
    <col min="288" max="290" width="6" style="45" customWidth="1"/>
    <col min="291" max="291" width="13.5" style="45" customWidth="1"/>
    <col min="292" max="292" width="12" style="45" customWidth="1"/>
    <col min="293" max="293" width="13.6640625" style="45" customWidth="1"/>
    <col min="294" max="294" width="15.6640625" style="45" customWidth="1"/>
    <col min="295" max="295" width="7.5" style="45" customWidth="1"/>
    <col min="296" max="296" width="18.83203125" style="45" customWidth="1"/>
    <col min="297" max="297" width="13.5" style="45" customWidth="1"/>
    <col min="298" max="299" width="6" style="45" customWidth="1"/>
    <col min="300" max="300" width="16.5" style="45" customWidth="1"/>
    <col min="301" max="301" width="9.1640625" style="45" customWidth="1"/>
    <col min="302" max="302" width="10.1640625" style="45" customWidth="1"/>
    <col min="303" max="303" width="9.5" style="45" customWidth="1"/>
    <col min="304" max="304" width="6.5" style="45" customWidth="1"/>
    <col min="305" max="305" width="6" style="45" customWidth="1"/>
    <col min="306" max="306" width="7.5" style="45" customWidth="1"/>
    <col min="307" max="310" width="6" style="45" customWidth="1"/>
    <col min="311" max="311" width="6.5" style="45" customWidth="1"/>
    <col min="312" max="312" width="12.5" style="45" customWidth="1"/>
    <col min="313" max="313" width="21.5" style="45" customWidth="1"/>
    <col min="314" max="316" width="6" style="45" customWidth="1"/>
    <col min="317" max="317" width="24.6640625" style="45" customWidth="1"/>
    <col min="318" max="318" width="9.33203125" style="45" customWidth="1"/>
    <col min="319" max="321" width="6" style="45" customWidth="1"/>
    <col min="322" max="322" width="6.5" style="45" customWidth="1"/>
    <col min="323" max="324" width="6" style="45" customWidth="1"/>
    <col min="325" max="325" width="29.83203125" style="45" customWidth="1"/>
    <col min="326" max="326" width="24.5" style="45" customWidth="1"/>
    <col min="327" max="327" width="12.33203125" style="45" customWidth="1"/>
    <col min="328" max="328" width="12.1640625" style="45" customWidth="1"/>
    <col min="329" max="329" width="18.33203125" style="45" customWidth="1"/>
    <col min="330" max="331" width="15.33203125" style="45" customWidth="1"/>
    <col min="332" max="332" width="11.33203125" style="45" customWidth="1"/>
    <col min="333" max="349" width="4" style="45" customWidth="1"/>
    <col min="350" max="364" width="5" style="45" customWidth="1"/>
    <col min="365" max="367" width="6" style="45" customWidth="1"/>
    <col min="368" max="376" width="5" style="45" customWidth="1"/>
    <col min="377" max="377" width="16" style="45" customWidth="1"/>
    <col min="378" max="378" width="8.33203125" style="45" customWidth="1"/>
    <col min="379" max="399" width="4" style="45" customWidth="1"/>
    <col min="400" max="411" width="5" style="45" customWidth="1"/>
    <col min="412" max="415" width="6" style="45" customWidth="1"/>
    <col min="416" max="419" width="5" style="45" customWidth="1"/>
    <col min="420" max="420" width="11.33203125" style="45" customWidth="1"/>
    <col min="421" max="421" width="8.83203125" style="45" customWidth="1"/>
    <col min="422" max="437" width="4" style="45" customWidth="1"/>
    <col min="438" max="440" width="5" style="45" customWidth="1"/>
    <col min="441" max="442" width="6" style="45" customWidth="1"/>
    <col min="443" max="443" width="5" style="45" customWidth="1"/>
    <col min="444" max="444" width="11.83203125" style="45" customWidth="1"/>
    <col min="445" max="445" width="9.5" style="45" customWidth="1"/>
    <col min="446" max="468" width="4" style="45" customWidth="1"/>
    <col min="469" max="479" width="5" style="45" customWidth="1"/>
    <col min="480" max="480" width="6" style="45" customWidth="1"/>
    <col min="481" max="484" width="5" style="45" customWidth="1"/>
    <col min="485" max="485" width="12.5" style="45" customWidth="1"/>
    <col min="486" max="486" width="6.83203125" style="45" customWidth="1"/>
    <col min="487" max="505" width="4" style="45" customWidth="1"/>
    <col min="506" max="516" width="5" style="45" customWidth="1"/>
    <col min="517" max="519" width="6" style="45" customWidth="1"/>
    <col min="520" max="524" width="5" style="45" customWidth="1"/>
    <col min="525" max="525" width="9.83203125" style="45" customWidth="1"/>
    <col min="526" max="526" width="14.5" style="45" customWidth="1"/>
    <col min="527" max="540" width="4" style="45" customWidth="1"/>
    <col min="541" max="544" width="5" style="45" customWidth="1"/>
    <col min="545" max="545" width="17.83203125" style="45" customWidth="1"/>
    <col min="546" max="546" width="7.6640625" style="45" customWidth="1"/>
    <col min="547" max="547" width="10.6640625" style="45" customWidth="1"/>
    <col min="548" max="548" width="9.33203125" style="45" customWidth="1"/>
    <col min="549" max="573" width="4" style="45" customWidth="1"/>
    <col min="574" max="582" width="5" style="45" customWidth="1"/>
    <col min="583" max="584" width="6" style="45" customWidth="1"/>
    <col min="585" max="587" width="5" style="45" customWidth="1"/>
    <col min="588" max="588" width="12.33203125" style="45" customWidth="1"/>
    <col min="589" max="589" width="10.33203125" style="45" customWidth="1"/>
    <col min="590" max="607" width="4" style="45" customWidth="1"/>
    <col min="608" max="622" width="5" style="45" customWidth="1"/>
    <col min="623" max="625" width="6" style="45" customWidth="1"/>
    <col min="626" max="631" width="5" style="45" customWidth="1"/>
    <col min="632" max="632" width="13.5" style="45" customWidth="1"/>
    <col min="633" max="633" width="19.1640625" style="45" customWidth="1"/>
    <col min="634" max="634" width="4" style="45" customWidth="1"/>
    <col min="635" max="635" width="5" style="45" customWidth="1"/>
    <col min="636" max="636" width="22.33203125" style="45" customWidth="1"/>
    <col min="637" max="637" width="18.83203125" style="45" customWidth="1"/>
    <col min="638" max="648" width="4" style="45" customWidth="1"/>
    <col min="649" max="652" width="5" style="45" customWidth="1"/>
    <col min="653" max="654" width="6" style="45" customWidth="1"/>
    <col min="655" max="657" width="5" style="45" customWidth="1"/>
    <col min="658" max="658" width="22.1640625" style="45" customWidth="1"/>
    <col min="659" max="659" width="9.83203125" style="45" customWidth="1"/>
    <col min="660" max="669" width="4" style="45" customWidth="1"/>
    <col min="670" max="676" width="5" style="45" customWidth="1"/>
    <col min="677" max="680" width="6" style="45" customWidth="1"/>
    <col min="681" max="686" width="5" style="45" customWidth="1"/>
    <col min="687" max="687" width="12.83203125" style="45" customWidth="1"/>
    <col min="688" max="688" width="13.83203125" style="45" customWidth="1"/>
    <col min="689" max="712" width="4" style="45" customWidth="1"/>
    <col min="713" max="728" width="5" style="45" customWidth="1"/>
    <col min="729" max="731" width="6" style="45" customWidth="1"/>
    <col min="732" max="735" width="5" style="45" customWidth="1"/>
    <col min="736" max="736" width="17" style="45" customWidth="1"/>
    <col min="737" max="737" width="13.83203125" style="45" customWidth="1"/>
    <col min="738" max="752" width="4" style="45" customWidth="1"/>
    <col min="753" max="756" width="5" style="45" customWidth="1"/>
    <col min="757" max="757" width="6" style="45" customWidth="1"/>
    <col min="758" max="759" width="5" style="45" customWidth="1"/>
    <col min="760" max="760" width="17" style="45" customWidth="1"/>
    <col min="761" max="761" width="10.5" style="45" customWidth="1"/>
    <col min="762" max="775" width="4" style="45" customWidth="1"/>
    <col min="776" max="776" width="5" style="45" customWidth="1"/>
    <col min="777" max="778" width="6" style="45" customWidth="1"/>
    <col min="779" max="780" width="5" style="45" customWidth="1"/>
    <col min="781" max="781" width="13.6640625" style="45" customWidth="1"/>
    <col min="782" max="782" width="10.5" style="45" customWidth="1"/>
    <col min="783" max="812" width="4" style="45" customWidth="1"/>
    <col min="813" max="822" width="5" style="45" customWidth="1"/>
    <col min="823" max="825" width="6" style="45" customWidth="1"/>
    <col min="826" max="828" width="5" style="45" customWidth="1"/>
    <col min="829" max="829" width="13.6640625" style="45" customWidth="1"/>
    <col min="830" max="830" width="15.6640625" style="45" customWidth="1"/>
    <col min="831" max="849" width="4" style="45" customWidth="1"/>
    <col min="850" max="858" width="5" style="45" customWidth="1"/>
    <col min="859" max="859" width="6" style="45" customWidth="1"/>
    <col min="860" max="860" width="18.83203125" style="45" customWidth="1"/>
    <col min="861" max="861" width="13.5" style="45" customWidth="1"/>
    <col min="862" max="873" width="4" style="45" customWidth="1"/>
    <col min="874" max="875" width="5" style="45" customWidth="1"/>
    <col min="876" max="877" width="6" style="45" customWidth="1"/>
    <col min="878" max="878" width="5" style="45" customWidth="1"/>
    <col min="879" max="879" width="16.5" style="45" customWidth="1"/>
    <col min="880" max="880" width="7.1640625" style="45" customWidth="1"/>
    <col min="881" max="881" width="6" style="45" customWidth="1"/>
    <col min="882" max="883" width="5" style="45" customWidth="1"/>
    <col min="884" max="884" width="10.1640625" style="45" customWidth="1"/>
    <col min="885" max="885" width="9.5" style="45" customWidth="1"/>
    <col min="886" max="906" width="4" style="45" customWidth="1"/>
    <col min="907" max="918" width="5" style="45" customWidth="1"/>
    <col min="919" max="920" width="6" style="45" customWidth="1"/>
    <col min="921" max="925" width="5" style="45" customWidth="1"/>
    <col min="926" max="926" width="12.5" style="45" customWidth="1"/>
    <col min="927" max="927" width="21.5" style="45" customWidth="1"/>
    <col min="928" max="942" width="4" style="45" customWidth="1"/>
    <col min="943" max="946" width="5" style="45" customWidth="1"/>
    <col min="947" max="949" width="6" style="45" customWidth="1"/>
    <col min="950" max="951" width="5" style="45" customWidth="1"/>
    <col min="952" max="952" width="24.6640625" style="45" bestFit="1" customWidth="1"/>
    <col min="953" max="953" width="9.33203125" style="45" customWidth="1"/>
    <col min="954" max="979" width="4" style="45" customWidth="1"/>
    <col min="980" max="987" width="5" style="45" customWidth="1"/>
    <col min="988" max="989" width="6" style="45" customWidth="1"/>
    <col min="990" max="992" width="5" style="45" customWidth="1"/>
    <col min="993" max="993" width="12.33203125" style="45" customWidth="1"/>
    <col min="994" max="994" width="12.1640625" style="45" customWidth="1"/>
    <col min="995" max="1003" width="4" style="45" customWidth="1"/>
    <col min="1004" max="1006" width="5" style="45" customWidth="1"/>
    <col min="1007" max="1007" width="15.33203125" style="45" customWidth="1"/>
    <col min="1008" max="1008" width="11.33203125" style="45" customWidth="1"/>
    <col min="1009" max="1013" width="4" style="45" customWidth="1"/>
    <col min="1014" max="1014" width="6" style="45" customWidth="1"/>
    <col min="1015" max="1019" width="4" style="45" customWidth="1"/>
    <col min="1020" max="1023" width="5" style="45" customWidth="1"/>
    <col min="1024" max="1027" width="6" style="45" customWidth="1"/>
    <col min="1028" max="1028" width="7.33203125" style="45" customWidth="1"/>
    <col min="1029" max="1029" width="18.83203125" style="45" bestFit="1" customWidth="1"/>
    <col min="1030" max="1030" width="13.5" style="45" bestFit="1" customWidth="1"/>
    <col min="1031" max="1031" width="4" style="45" customWidth="1"/>
    <col min="1032" max="1032" width="7.33203125" style="45" customWidth="1"/>
    <col min="1033" max="1033" width="16.5" style="45" bestFit="1" customWidth="1"/>
    <col min="1034" max="1034" width="7.1640625" style="45" customWidth="1"/>
    <col min="1035" max="1035" width="5" style="45" customWidth="1"/>
    <col min="1036" max="1036" width="8" style="45" customWidth="1"/>
    <col min="1037" max="1037" width="5.5" style="45" customWidth="1"/>
    <col min="1038" max="1038" width="7.33203125" style="45" customWidth="1"/>
    <col min="1039" max="1039" width="10.1640625" style="45" bestFit="1" customWidth="1"/>
    <col min="1040" max="1040" width="9.5" style="45" bestFit="1" customWidth="1"/>
    <col min="1041" max="1050" width="5" style="45" customWidth="1"/>
    <col min="1051" max="1052" width="4" style="45" customWidth="1"/>
    <col min="1053" max="1053" width="5" style="45" customWidth="1"/>
    <col min="1054" max="1054" width="6" style="45" customWidth="1"/>
    <col min="1055" max="1057" width="4" style="45" customWidth="1"/>
    <col min="1058" max="1058" width="5" style="45" customWidth="1"/>
    <col min="1059" max="1059" width="6" style="45" customWidth="1"/>
    <col min="1060" max="1060" width="5" style="45" customWidth="1"/>
    <col min="1061" max="1061" width="4" style="45" customWidth="1"/>
    <col min="1062" max="1062" width="5" style="45" customWidth="1"/>
    <col min="1063" max="1064" width="4" style="45" customWidth="1"/>
    <col min="1065" max="1071" width="5" style="45" customWidth="1"/>
    <col min="1072" max="1074" width="6" style="45" customWidth="1"/>
    <col min="1075" max="1075" width="7" style="45" customWidth="1"/>
    <col min="1076" max="1076" width="7.33203125" style="45" customWidth="1"/>
    <col min="1077" max="1077" width="12.5" style="45" bestFit="1" customWidth="1"/>
    <col min="1078" max="1078" width="21.5" style="45" bestFit="1" customWidth="1"/>
    <col min="1079" max="1079" width="24.6640625" style="45" bestFit="1" customWidth="1"/>
    <col min="1080" max="1080" width="9.33203125" style="45" bestFit="1" customWidth="1"/>
    <col min="1081" max="1083" width="5" style="45" customWidth="1"/>
    <col min="1084" max="1086" width="4" style="45" customWidth="1"/>
    <col min="1087" max="1087" width="5" style="45" customWidth="1"/>
    <col min="1088" max="1090" width="4" style="45" customWidth="1"/>
    <col min="1091" max="1093" width="5" style="45" customWidth="1"/>
    <col min="1094" max="1094" width="6" style="45" customWidth="1"/>
    <col min="1095" max="1095" width="7" style="45" customWidth="1"/>
    <col min="1096" max="1096" width="7.33203125" style="45" customWidth="1"/>
    <col min="1097" max="1097" width="12.33203125" style="45" bestFit="1" customWidth="1"/>
    <col min="1098" max="1098" width="12.1640625" style="45" bestFit="1" customWidth="1"/>
    <col min="1099" max="1102" width="4" style="45" customWidth="1"/>
    <col min="1103" max="1105" width="5" style="45" customWidth="1"/>
    <col min="1106" max="1106" width="6" style="45" customWidth="1"/>
    <col min="1107" max="1107" width="7.33203125" style="45" customWidth="1"/>
    <col min="1108" max="1108" width="15.33203125" style="45" bestFit="1" customWidth="1"/>
    <col min="1109" max="1109" width="11.33203125" style="45" bestFit="1" customWidth="1"/>
    <col min="1110" max="16384" width="8.83203125" style="45"/>
  </cols>
  <sheetData>
    <row r="3" spans="2:178"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</row>
    <row r="4" spans="2:178" ht="15" thickBot="1"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</row>
    <row r="5" spans="2:178" s="47" customFormat="1" ht="31.5" customHeight="1">
      <c r="B5" s="57" t="s">
        <v>19</v>
      </c>
      <c r="C5" s="58" t="s">
        <v>40</v>
      </c>
      <c r="D5" s="58"/>
      <c r="E5" s="58" t="s">
        <v>63</v>
      </c>
      <c r="F5" s="58"/>
      <c r="G5" s="58" t="s">
        <v>62</v>
      </c>
      <c r="H5" s="58"/>
      <c r="I5" s="58" t="s">
        <v>61</v>
      </c>
      <c r="J5" s="58"/>
      <c r="K5" s="58" t="s">
        <v>85</v>
      </c>
      <c r="L5" s="58"/>
      <c r="M5" s="58" t="s">
        <v>86</v>
      </c>
      <c r="N5" s="58"/>
      <c r="O5" s="58" t="s">
        <v>87</v>
      </c>
      <c r="P5" s="58"/>
      <c r="Q5" s="58" t="s">
        <v>88</v>
      </c>
      <c r="R5" s="58"/>
      <c r="S5" s="58" t="s">
        <v>60</v>
      </c>
      <c r="T5" s="58"/>
      <c r="U5" s="58" t="s">
        <v>51</v>
      </c>
      <c r="V5" s="58"/>
      <c r="W5" s="58" t="s">
        <v>89</v>
      </c>
      <c r="X5" s="58"/>
      <c r="Y5" s="58" t="s">
        <v>90</v>
      </c>
      <c r="Z5" s="58"/>
      <c r="AA5" s="58" t="s">
        <v>91</v>
      </c>
      <c r="AB5" s="58"/>
      <c r="AC5" s="58" t="s">
        <v>92</v>
      </c>
      <c r="AD5" s="58"/>
      <c r="AE5" s="58" t="s">
        <v>93</v>
      </c>
      <c r="AF5" s="58"/>
      <c r="AG5" s="58" t="s">
        <v>74</v>
      </c>
      <c r="AH5" s="58"/>
      <c r="AI5" s="58" t="s">
        <v>50</v>
      </c>
      <c r="AJ5" s="58"/>
      <c r="AK5" s="58" t="s">
        <v>73</v>
      </c>
      <c r="AL5" s="58"/>
      <c r="AM5" s="58" t="s">
        <v>49</v>
      </c>
      <c r="AN5" s="58"/>
      <c r="AO5" s="58" t="s">
        <v>72</v>
      </c>
      <c r="AP5" s="58"/>
      <c r="AQ5" s="58" t="s">
        <v>94</v>
      </c>
      <c r="AR5" s="58"/>
      <c r="AS5" s="58" t="s">
        <v>59</v>
      </c>
      <c r="AT5" s="58"/>
      <c r="AU5" s="58" t="s">
        <v>39</v>
      </c>
      <c r="AV5" s="58"/>
      <c r="AW5" s="58" t="s">
        <v>95</v>
      </c>
      <c r="AX5" s="58"/>
      <c r="AY5" s="58" t="s">
        <v>96</v>
      </c>
      <c r="AZ5" s="58"/>
      <c r="BA5" s="58" t="s">
        <v>48</v>
      </c>
      <c r="BB5" s="58"/>
      <c r="BC5" s="58" t="s">
        <v>47</v>
      </c>
      <c r="BD5" s="58"/>
      <c r="BE5" s="58" t="s">
        <v>97</v>
      </c>
      <c r="BF5" s="58"/>
      <c r="BG5" s="58" t="s">
        <v>38</v>
      </c>
      <c r="BH5" s="58"/>
      <c r="BI5" s="58" t="s">
        <v>69</v>
      </c>
      <c r="BJ5" s="58"/>
      <c r="BK5" s="58" t="s">
        <v>98</v>
      </c>
      <c r="BL5" s="58"/>
      <c r="BM5" s="58" t="s">
        <v>99</v>
      </c>
      <c r="BN5" s="58"/>
      <c r="BO5" s="58" t="s">
        <v>57</v>
      </c>
      <c r="BP5" s="58"/>
      <c r="BQ5" s="58" t="s">
        <v>68</v>
      </c>
      <c r="BR5" s="58"/>
      <c r="BS5" s="58" t="s">
        <v>100</v>
      </c>
      <c r="BT5" s="58"/>
      <c r="BU5" s="58" t="s">
        <v>67</v>
      </c>
      <c r="BV5" s="58"/>
      <c r="BW5" s="58" t="s">
        <v>66</v>
      </c>
      <c r="BX5" s="58"/>
      <c r="BY5" s="59" t="s">
        <v>101</v>
      </c>
      <c r="BZ5" s="45" t="s">
        <v>102</v>
      </c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</row>
    <row r="6" spans="2:178" ht="18" customHeight="1">
      <c r="B6" s="60" t="s">
        <v>22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2" t="s">
        <v>0</v>
      </c>
      <c r="BY6" s="63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</row>
    <row r="7" spans="2:178">
      <c r="B7" s="64" t="s">
        <v>20</v>
      </c>
      <c r="C7" s="65">
        <v>621200</v>
      </c>
      <c r="D7" s="66">
        <v>1.1000000000000001</v>
      </c>
      <c r="E7" s="65">
        <v>4249118</v>
      </c>
      <c r="F7" s="66">
        <v>3.3</v>
      </c>
      <c r="G7" s="65">
        <v>100778</v>
      </c>
      <c r="H7" s="66">
        <v>1.1000000000000001</v>
      </c>
      <c r="I7" s="65">
        <v>12659979</v>
      </c>
      <c r="J7" s="66">
        <v>1.1000000000000001</v>
      </c>
      <c r="K7" s="65">
        <v>213142</v>
      </c>
      <c r="L7" s="66">
        <v>2.6</v>
      </c>
      <c r="M7" s="65">
        <v>2038527</v>
      </c>
      <c r="N7" s="66">
        <v>1.1000000000000001</v>
      </c>
      <c r="O7" s="65">
        <v>2072776</v>
      </c>
      <c r="P7" s="66">
        <v>3.3</v>
      </c>
      <c r="Q7" s="65">
        <v>294872</v>
      </c>
      <c r="R7" s="66">
        <v>1.1000000000000001</v>
      </c>
      <c r="S7" s="65">
        <v>11717954</v>
      </c>
      <c r="T7" s="66">
        <v>1.1000000000000001</v>
      </c>
      <c r="U7" s="65">
        <v>410501</v>
      </c>
      <c r="V7" s="66">
        <v>1.1000000000000001</v>
      </c>
      <c r="W7" s="65">
        <v>29011</v>
      </c>
      <c r="X7" s="66">
        <v>1.1000000000000001</v>
      </c>
      <c r="Y7" s="65">
        <v>687638</v>
      </c>
      <c r="Z7" s="66">
        <v>1.1000000000000001</v>
      </c>
      <c r="AA7" s="65">
        <v>1624364</v>
      </c>
      <c r="AB7" s="66">
        <v>1.1000000000000001</v>
      </c>
      <c r="AC7" s="65">
        <v>608172</v>
      </c>
      <c r="AD7" s="66">
        <v>1.1000000000000001</v>
      </c>
      <c r="AE7" s="65">
        <v>205504</v>
      </c>
      <c r="AF7" s="66">
        <v>1.1000000000000001</v>
      </c>
      <c r="AG7" s="65">
        <v>932419</v>
      </c>
      <c r="AH7" s="66">
        <v>1.1000000000000001</v>
      </c>
      <c r="AI7" s="65">
        <v>32209</v>
      </c>
      <c r="AJ7" s="66">
        <v>1.1000000000000001</v>
      </c>
      <c r="AK7" s="65">
        <v>15923940</v>
      </c>
      <c r="AL7" s="66">
        <v>1.1000000000000001</v>
      </c>
      <c r="AM7" s="65">
        <v>1714676</v>
      </c>
      <c r="AN7" s="66">
        <v>1.1000000000000001</v>
      </c>
      <c r="AO7" s="65">
        <v>88472</v>
      </c>
      <c r="AP7" s="66">
        <v>1.1000000000000001</v>
      </c>
      <c r="AQ7" s="65">
        <v>0</v>
      </c>
      <c r="AR7" s="66">
        <v>0</v>
      </c>
      <c r="AS7" s="65">
        <v>21481821</v>
      </c>
      <c r="AT7" s="66">
        <v>1.1000000000000001</v>
      </c>
      <c r="AU7" s="65">
        <v>9033539</v>
      </c>
      <c r="AV7" s="66">
        <v>1.1000000000000001</v>
      </c>
      <c r="AW7" s="65">
        <v>337778</v>
      </c>
      <c r="AX7" s="66">
        <v>3.3</v>
      </c>
      <c r="AY7" s="65">
        <v>1217577</v>
      </c>
      <c r="AZ7" s="66">
        <v>1.1000000000000001</v>
      </c>
      <c r="BA7" s="65">
        <v>1089466</v>
      </c>
      <c r="BB7" s="66">
        <v>1.1000000000000001</v>
      </c>
      <c r="BC7" s="65">
        <v>349939</v>
      </c>
      <c r="BD7" s="66">
        <v>1.1000000000000001</v>
      </c>
      <c r="BE7" s="65">
        <v>432697</v>
      </c>
      <c r="BF7" s="66">
        <v>1.1000000000000001</v>
      </c>
      <c r="BG7" s="65">
        <v>453858</v>
      </c>
      <c r="BH7" s="66">
        <v>1.1000000000000001</v>
      </c>
      <c r="BI7" s="65">
        <v>22722623</v>
      </c>
      <c r="BJ7" s="66">
        <v>1.1000000000000001</v>
      </c>
      <c r="BK7" s="65">
        <v>108781</v>
      </c>
      <c r="BL7" s="66">
        <v>1.1000000000000001</v>
      </c>
      <c r="BM7" s="65">
        <v>462</v>
      </c>
      <c r="BN7" s="66">
        <v>1.1000000000000001</v>
      </c>
      <c r="BO7" s="65">
        <v>3923261</v>
      </c>
      <c r="BP7" s="66">
        <v>3.3</v>
      </c>
      <c r="BQ7" s="65">
        <v>405592</v>
      </c>
      <c r="BR7" s="66">
        <v>1.1000000000000001</v>
      </c>
      <c r="BS7" s="65">
        <v>0</v>
      </c>
      <c r="BT7" s="66">
        <v>1.1000000000000001</v>
      </c>
      <c r="BU7" s="65">
        <v>532689</v>
      </c>
      <c r="BV7" s="66">
        <v>1.1000000000000001</v>
      </c>
      <c r="BW7" s="65">
        <v>35878</v>
      </c>
      <c r="BX7" s="66">
        <v>1.1000000000000001</v>
      </c>
      <c r="BY7" s="67">
        <v>118351213</v>
      </c>
      <c r="BZ7" s="48">
        <v>1.1000000000000001</v>
      </c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</row>
    <row r="8" spans="2:178">
      <c r="B8" s="68" t="s">
        <v>1</v>
      </c>
      <c r="C8" s="51">
        <v>340365</v>
      </c>
      <c r="D8" s="52">
        <v>1.1000000000000001</v>
      </c>
      <c r="E8" s="51">
        <v>0</v>
      </c>
      <c r="F8" s="52">
        <v>0</v>
      </c>
      <c r="G8" s="51">
        <v>14642</v>
      </c>
      <c r="H8" s="52">
        <v>1.1000000000000001</v>
      </c>
      <c r="I8" s="51">
        <v>38499</v>
      </c>
      <c r="J8" s="52">
        <v>1.1000000000000001</v>
      </c>
      <c r="K8" s="51">
        <v>0</v>
      </c>
      <c r="L8" s="52">
        <v>0</v>
      </c>
      <c r="M8" s="51">
        <v>0</v>
      </c>
      <c r="N8" s="52">
        <v>1.1000000000000001</v>
      </c>
      <c r="O8" s="51">
        <v>0</v>
      </c>
      <c r="P8" s="52">
        <v>0</v>
      </c>
      <c r="Q8" s="51">
        <v>287604</v>
      </c>
      <c r="R8" s="52">
        <v>1.1000000000000001</v>
      </c>
      <c r="S8" s="51">
        <v>206653</v>
      </c>
      <c r="T8" s="52">
        <v>1.1000000000000001</v>
      </c>
      <c r="U8" s="51">
        <v>7284</v>
      </c>
      <c r="V8" s="52">
        <v>1.1000000000000001</v>
      </c>
      <c r="W8" s="51">
        <v>21375</v>
      </c>
      <c r="X8" s="52">
        <v>1.1000000000000001</v>
      </c>
      <c r="Y8" s="51">
        <v>350201</v>
      </c>
      <c r="Z8" s="52">
        <v>1.1000000000000001</v>
      </c>
      <c r="AA8" s="51">
        <v>592550</v>
      </c>
      <c r="AB8" s="52">
        <v>1.1000000000000001</v>
      </c>
      <c r="AC8" s="51">
        <v>377587</v>
      </c>
      <c r="AD8" s="52">
        <v>1.1000000000000001</v>
      </c>
      <c r="AE8" s="51">
        <v>102210</v>
      </c>
      <c r="AF8" s="52">
        <v>1.1000000000000001</v>
      </c>
      <c r="AG8" s="51">
        <v>53797</v>
      </c>
      <c r="AH8" s="52">
        <v>1.1000000000000001</v>
      </c>
      <c r="AI8" s="51">
        <v>16680</v>
      </c>
      <c r="AJ8" s="52">
        <v>1.1000000000000001</v>
      </c>
      <c r="AK8" s="51">
        <v>131488</v>
      </c>
      <c r="AL8" s="52">
        <v>1.1000000000000001</v>
      </c>
      <c r="AM8" s="51">
        <v>203975</v>
      </c>
      <c r="AN8" s="52">
        <v>1.1000000000000001</v>
      </c>
      <c r="AO8" s="51">
        <v>47950</v>
      </c>
      <c r="AP8" s="52">
        <v>1.1000000000000001</v>
      </c>
      <c r="AQ8" s="51">
        <v>0</v>
      </c>
      <c r="AR8" s="52">
        <v>0</v>
      </c>
      <c r="AS8" s="51">
        <v>174480</v>
      </c>
      <c r="AT8" s="52">
        <v>1.1000000000000001</v>
      </c>
      <c r="AU8" s="51">
        <v>8670801</v>
      </c>
      <c r="AV8" s="52">
        <v>1.1000000000000001</v>
      </c>
      <c r="AW8" s="51">
        <v>0</v>
      </c>
      <c r="AX8" s="52">
        <v>0</v>
      </c>
      <c r="AY8" s="51">
        <v>225382</v>
      </c>
      <c r="AZ8" s="52">
        <v>1.1000000000000001</v>
      </c>
      <c r="BA8" s="51">
        <v>39472</v>
      </c>
      <c r="BB8" s="52">
        <v>1.1000000000000001</v>
      </c>
      <c r="BC8" s="51">
        <v>252416</v>
      </c>
      <c r="BD8" s="52">
        <v>1.1000000000000001</v>
      </c>
      <c r="BE8" s="51">
        <v>0</v>
      </c>
      <c r="BF8" s="52">
        <v>1.1000000000000001</v>
      </c>
      <c r="BG8" s="51">
        <v>224905</v>
      </c>
      <c r="BH8" s="52">
        <v>1.1000000000000001</v>
      </c>
      <c r="BI8" s="51">
        <v>186274</v>
      </c>
      <c r="BJ8" s="52">
        <v>1.1000000000000001</v>
      </c>
      <c r="BK8" s="51">
        <v>45006</v>
      </c>
      <c r="BL8" s="52">
        <v>1.1000000000000001</v>
      </c>
      <c r="BM8" s="51">
        <v>0</v>
      </c>
      <c r="BN8" s="52">
        <v>1.1000000000000001</v>
      </c>
      <c r="BO8" s="51">
        <v>0</v>
      </c>
      <c r="BP8" s="52">
        <v>0</v>
      </c>
      <c r="BQ8" s="51">
        <v>114375</v>
      </c>
      <c r="BR8" s="52">
        <v>1.1000000000000001</v>
      </c>
      <c r="BS8" s="51">
        <v>0</v>
      </c>
      <c r="BT8" s="52">
        <v>1.1000000000000001</v>
      </c>
      <c r="BU8" s="51">
        <v>57156</v>
      </c>
      <c r="BV8" s="52">
        <v>1.1000000000000001</v>
      </c>
      <c r="BW8" s="51">
        <v>29614</v>
      </c>
      <c r="BX8" s="52">
        <v>1.1000000000000001</v>
      </c>
      <c r="BY8" s="69">
        <v>12812741</v>
      </c>
      <c r="BZ8" s="48">
        <v>1.1000000000000001</v>
      </c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</row>
    <row r="9" spans="2:178">
      <c r="B9" s="68" t="s">
        <v>2</v>
      </c>
      <c r="C9" s="51">
        <v>43522</v>
      </c>
      <c r="D9" s="52">
        <v>2.1</v>
      </c>
      <c r="E9" s="51">
        <v>0</v>
      </c>
      <c r="F9" s="52">
        <v>0</v>
      </c>
      <c r="G9" s="51">
        <v>37</v>
      </c>
      <c r="H9" s="52">
        <v>2.6</v>
      </c>
      <c r="I9" s="51">
        <v>5323</v>
      </c>
      <c r="J9" s="52">
        <v>2.1</v>
      </c>
      <c r="K9" s="51">
        <v>637</v>
      </c>
      <c r="L9" s="52">
        <v>2.6</v>
      </c>
      <c r="M9" s="51">
        <v>0</v>
      </c>
      <c r="N9" s="52">
        <v>2.1</v>
      </c>
      <c r="O9" s="51">
        <v>0</v>
      </c>
      <c r="P9" s="52">
        <v>0</v>
      </c>
      <c r="Q9" s="51">
        <v>7268</v>
      </c>
      <c r="R9" s="52">
        <v>2.1</v>
      </c>
      <c r="S9" s="51">
        <v>2674</v>
      </c>
      <c r="T9" s="52">
        <v>2.1</v>
      </c>
      <c r="U9" s="51">
        <v>1653</v>
      </c>
      <c r="V9" s="52">
        <v>2.6</v>
      </c>
      <c r="W9" s="51">
        <v>994</v>
      </c>
      <c r="X9" s="52">
        <v>2.1</v>
      </c>
      <c r="Y9" s="51">
        <v>29980</v>
      </c>
      <c r="Z9" s="52">
        <v>2.1</v>
      </c>
      <c r="AA9" s="51">
        <v>44652</v>
      </c>
      <c r="AB9" s="52">
        <v>2.1</v>
      </c>
      <c r="AC9" s="51">
        <v>52175</v>
      </c>
      <c r="AD9" s="52">
        <v>2.1</v>
      </c>
      <c r="AE9" s="51">
        <v>1888</v>
      </c>
      <c r="AF9" s="52">
        <v>2.1</v>
      </c>
      <c r="AG9" s="51">
        <v>3931</v>
      </c>
      <c r="AH9" s="52">
        <v>2.1</v>
      </c>
      <c r="AI9" s="51">
        <v>249</v>
      </c>
      <c r="AJ9" s="52">
        <v>2.1</v>
      </c>
      <c r="AK9" s="51">
        <v>2108</v>
      </c>
      <c r="AL9" s="52">
        <v>2.1</v>
      </c>
      <c r="AM9" s="51">
        <v>3948</v>
      </c>
      <c r="AN9" s="52">
        <v>2.1</v>
      </c>
      <c r="AO9" s="51">
        <v>2600</v>
      </c>
      <c r="AP9" s="52">
        <v>2.1</v>
      </c>
      <c r="AQ9" s="51">
        <v>0</v>
      </c>
      <c r="AR9" s="52">
        <v>0</v>
      </c>
      <c r="AS9" s="51">
        <v>8607</v>
      </c>
      <c r="AT9" s="52">
        <v>2.1</v>
      </c>
      <c r="AU9" s="51">
        <v>24793</v>
      </c>
      <c r="AV9" s="52">
        <v>2.1</v>
      </c>
      <c r="AW9" s="51">
        <v>0</v>
      </c>
      <c r="AX9" s="52">
        <v>0</v>
      </c>
      <c r="AY9" s="51">
        <v>2807</v>
      </c>
      <c r="AZ9" s="52">
        <v>2.1</v>
      </c>
      <c r="BA9" s="51">
        <v>3877</v>
      </c>
      <c r="BB9" s="52">
        <v>2.1</v>
      </c>
      <c r="BC9" s="51">
        <v>3620</v>
      </c>
      <c r="BD9" s="52">
        <v>2.1</v>
      </c>
      <c r="BE9" s="51">
        <v>0</v>
      </c>
      <c r="BF9" s="52">
        <v>2.1</v>
      </c>
      <c r="BG9" s="51">
        <v>52</v>
      </c>
      <c r="BH9" s="52">
        <v>2.1</v>
      </c>
      <c r="BI9" s="51">
        <v>5042</v>
      </c>
      <c r="BJ9" s="52">
        <v>2.1</v>
      </c>
      <c r="BK9" s="51">
        <v>1335</v>
      </c>
      <c r="BL9" s="52">
        <v>2.1</v>
      </c>
      <c r="BM9" s="51">
        <v>255</v>
      </c>
      <c r="BN9" s="52">
        <v>2.1</v>
      </c>
      <c r="BO9" s="51">
        <v>0</v>
      </c>
      <c r="BP9" s="52">
        <v>0</v>
      </c>
      <c r="BQ9" s="51">
        <v>11109</v>
      </c>
      <c r="BR9" s="52">
        <v>2.1</v>
      </c>
      <c r="BS9" s="51">
        <v>0</v>
      </c>
      <c r="BT9" s="52">
        <v>2.1</v>
      </c>
      <c r="BU9" s="51">
        <v>4566</v>
      </c>
      <c r="BV9" s="52">
        <v>2.1</v>
      </c>
      <c r="BW9" s="51">
        <v>1324</v>
      </c>
      <c r="BX9" s="52">
        <v>2.1</v>
      </c>
      <c r="BY9" s="69">
        <v>271026</v>
      </c>
      <c r="BZ9" s="48">
        <v>2.1</v>
      </c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</row>
    <row r="10" spans="2:178">
      <c r="B10" s="70" t="s">
        <v>3</v>
      </c>
      <c r="C10" s="49">
        <v>0</v>
      </c>
      <c r="D10" s="50">
        <v>0</v>
      </c>
      <c r="E10" s="49">
        <v>4249118</v>
      </c>
      <c r="F10" s="50">
        <v>3.3</v>
      </c>
      <c r="G10" s="49">
        <v>86099</v>
      </c>
      <c r="H10" s="50">
        <v>3.2</v>
      </c>
      <c r="I10" s="49">
        <v>12559243</v>
      </c>
      <c r="J10" s="50">
        <v>3.2</v>
      </c>
      <c r="K10" s="49">
        <v>212505</v>
      </c>
      <c r="L10" s="50">
        <v>3.2</v>
      </c>
      <c r="M10" s="49">
        <v>2038527</v>
      </c>
      <c r="N10" s="50">
        <v>3.3</v>
      </c>
      <c r="O10" s="49">
        <v>2072776</v>
      </c>
      <c r="P10" s="50">
        <v>3.3</v>
      </c>
      <c r="Q10" s="49">
        <v>0</v>
      </c>
      <c r="R10" s="50">
        <v>0</v>
      </c>
      <c r="S10" s="49">
        <v>11369113</v>
      </c>
      <c r="T10" s="50">
        <v>3.1</v>
      </c>
      <c r="U10" s="49">
        <v>401564</v>
      </c>
      <c r="V10" s="50">
        <v>3.2</v>
      </c>
      <c r="W10" s="49">
        <v>4361</v>
      </c>
      <c r="X10" s="50">
        <v>3.1</v>
      </c>
      <c r="Y10" s="49">
        <v>0</v>
      </c>
      <c r="Z10" s="50">
        <v>0</v>
      </c>
      <c r="AA10" s="49">
        <v>0</v>
      </c>
      <c r="AB10" s="50">
        <v>0</v>
      </c>
      <c r="AC10" s="49">
        <v>0</v>
      </c>
      <c r="AD10" s="50">
        <v>0</v>
      </c>
      <c r="AE10" s="49">
        <v>0</v>
      </c>
      <c r="AF10" s="50">
        <v>0</v>
      </c>
      <c r="AG10" s="49">
        <v>870881</v>
      </c>
      <c r="AH10" s="50">
        <v>3.1</v>
      </c>
      <c r="AI10" s="49">
        <v>0</v>
      </c>
      <c r="AJ10" s="50">
        <v>3.3</v>
      </c>
      <c r="AK10" s="49">
        <v>15779183</v>
      </c>
      <c r="AL10" s="50">
        <v>3.1</v>
      </c>
      <c r="AM10" s="49">
        <v>1485031</v>
      </c>
      <c r="AN10" s="50">
        <v>3.2</v>
      </c>
      <c r="AO10" s="49">
        <v>284</v>
      </c>
      <c r="AP10" s="50">
        <v>3.1</v>
      </c>
      <c r="AQ10" s="49">
        <v>0</v>
      </c>
      <c r="AR10" s="50">
        <v>0</v>
      </c>
      <c r="AS10" s="49">
        <v>21242697</v>
      </c>
      <c r="AT10" s="50">
        <v>3.1</v>
      </c>
      <c r="AU10" s="49">
        <v>0</v>
      </c>
      <c r="AV10" s="50">
        <v>0</v>
      </c>
      <c r="AW10" s="49">
        <v>337778</v>
      </c>
      <c r="AX10" s="50">
        <v>3.3</v>
      </c>
      <c r="AY10" s="49">
        <v>977569</v>
      </c>
      <c r="AZ10" s="50">
        <v>3.1</v>
      </c>
      <c r="BA10" s="49">
        <v>1045495</v>
      </c>
      <c r="BB10" s="50">
        <v>3.2</v>
      </c>
      <c r="BC10" s="49">
        <v>0</v>
      </c>
      <c r="BD10" s="50">
        <v>3.3</v>
      </c>
      <c r="BE10" s="49">
        <v>432697</v>
      </c>
      <c r="BF10" s="50">
        <v>3.1</v>
      </c>
      <c r="BG10" s="49">
        <v>0</v>
      </c>
      <c r="BH10" s="50">
        <v>0</v>
      </c>
      <c r="BI10" s="49">
        <v>22441545</v>
      </c>
      <c r="BJ10" s="50">
        <v>3.1</v>
      </c>
      <c r="BK10" s="49">
        <v>0</v>
      </c>
      <c r="BL10" s="50">
        <v>0</v>
      </c>
      <c r="BM10" s="49">
        <v>207</v>
      </c>
      <c r="BN10" s="50">
        <v>3.1</v>
      </c>
      <c r="BO10" s="49">
        <v>3923261</v>
      </c>
      <c r="BP10" s="50">
        <v>3.3</v>
      </c>
      <c r="BQ10" s="49">
        <v>263889</v>
      </c>
      <c r="BR10" s="50">
        <v>3.1</v>
      </c>
      <c r="BS10" s="49">
        <v>0</v>
      </c>
      <c r="BT10" s="50">
        <v>3.2</v>
      </c>
      <c r="BU10" s="49">
        <v>465965</v>
      </c>
      <c r="BV10" s="50">
        <v>3.1</v>
      </c>
      <c r="BW10" s="49">
        <v>0</v>
      </c>
      <c r="BX10" s="50">
        <v>0</v>
      </c>
      <c r="BY10" s="71">
        <v>102259788</v>
      </c>
      <c r="BZ10" s="48">
        <v>3.1</v>
      </c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</row>
    <row r="11" spans="2:178">
      <c r="B11" s="72" t="s">
        <v>4</v>
      </c>
      <c r="C11" s="51">
        <v>0</v>
      </c>
      <c r="D11" s="52">
        <v>0</v>
      </c>
      <c r="E11" s="51">
        <v>0</v>
      </c>
      <c r="F11" s="52">
        <v>0</v>
      </c>
      <c r="G11" s="51">
        <v>0</v>
      </c>
      <c r="H11" s="52">
        <v>0</v>
      </c>
      <c r="I11" s="51">
        <v>0</v>
      </c>
      <c r="J11" s="52">
        <v>0</v>
      </c>
      <c r="K11" s="51">
        <v>0</v>
      </c>
      <c r="L11" s="52">
        <v>0</v>
      </c>
      <c r="M11" s="51">
        <v>0</v>
      </c>
      <c r="N11" s="52">
        <v>0</v>
      </c>
      <c r="O11" s="51">
        <v>0</v>
      </c>
      <c r="P11" s="52">
        <v>0</v>
      </c>
      <c r="Q11" s="51">
        <v>0</v>
      </c>
      <c r="R11" s="52">
        <v>0</v>
      </c>
      <c r="S11" s="51">
        <v>145</v>
      </c>
      <c r="T11" s="52">
        <v>3.1</v>
      </c>
      <c r="U11" s="51">
        <v>0</v>
      </c>
      <c r="V11" s="52">
        <v>0</v>
      </c>
      <c r="W11" s="51">
        <v>4361</v>
      </c>
      <c r="X11" s="52">
        <v>3.1</v>
      </c>
      <c r="Y11" s="51">
        <v>0</v>
      </c>
      <c r="Z11" s="52">
        <v>0</v>
      </c>
      <c r="AA11" s="51">
        <v>0</v>
      </c>
      <c r="AB11" s="52">
        <v>0</v>
      </c>
      <c r="AC11" s="51">
        <v>0</v>
      </c>
      <c r="AD11" s="52">
        <v>0</v>
      </c>
      <c r="AE11" s="51">
        <v>0</v>
      </c>
      <c r="AF11" s="52">
        <v>0</v>
      </c>
      <c r="AG11" s="51">
        <v>0</v>
      </c>
      <c r="AH11" s="52">
        <v>3.1</v>
      </c>
      <c r="AI11" s="51">
        <v>0</v>
      </c>
      <c r="AJ11" s="52">
        <v>0</v>
      </c>
      <c r="AK11" s="51">
        <v>48681</v>
      </c>
      <c r="AL11" s="52">
        <v>3.1</v>
      </c>
      <c r="AM11" s="51">
        <v>0</v>
      </c>
      <c r="AN11" s="52">
        <v>0</v>
      </c>
      <c r="AO11" s="51">
        <v>284</v>
      </c>
      <c r="AP11" s="52">
        <v>3.1</v>
      </c>
      <c r="AQ11" s="51">
        <v>0</v>
      </c>
      <c r="AR11" s="52">
        <v>0</v>
      </c>
      <c r="AS11" s="51">
        <v>1394</v>
      </c>
      <c r="AT11" s="52">
        <v>3.1</v>
      </c>
      <c r="AU11" s="51">
        <v>0</v>
      </c>
      <c r="AV11" s="52">
        <v>0</v>
      </c>
      <c r="AW11" s="51">
        <v>0</v>
      </c>
      <c r="AX11" s="52">
        <v>0</v>
      </c>
      <c r="AY11" s="51">
        <v>0</v>
      </c>
      <c r="AZ11" s="52">
        <v>3.1</v>
      </c>
      <c r="BA11" s="51">
        <v>0</v>
      </c>
      <c r="BB11" s="52">
        <v>0</v>
      </c>
      <c r="BC11" s="51">
        <v>0</v>
      </c>
      <c r="BD11" s="52">
        <v>0</v>
      </c>
      <c r="BE11" s="51">
        <v>0</v>
      </c>
      <c r="BF11" s="52">
        <v>3.1</v>
      </c>
      <c r="BG11" s="51">
        <v>0</v>
      </c>
      <c r="BH11" s="52">
        <v>0</v>
      </c>
      <c r="BI11" s="51">
        <v>2706</v>
      </c>
      <c r="BJ11" s="52">
        <v>3.1</v>
      </c>
      <c r="BK11" s="51">
        <v>0</v>
      </c>
      <c r="BL11" s="52">
        <v>0</v>
      </c>
      <c r="BM11" s="51">
        <v>207</v>
      </c>
      <c r="BN11" s="52">
        <v>3.1</v>
      </c>
      <c r="BO11" s="51">
        <v>0</v>
      </c>
      <c r="BP11" s="52">
        <v>0</v>
      </c>
      <c r="BQ11" s="51">
        <v>16685</v>
      </c>
      <c r="BR11" s="52">
        <v>3.1</v>
      </c>
      <c r="BS11" s="51">
        <v>0</v>
      </c>
      <c r="BT11" s="52">
        <v>0</v>
      </c>
      <c r="BU11" s="51">
        <v>0</v>
      </c>
      <c r="BV11" s="52">
        <v>3.1</v>
      </c>
      <c r="BW11" s="51">
        <v>0</v>
      </c>
      <c r="BX11" s="52">
        <v>0</v>
      </c>
      <c r="BY11" s="69">
        <v>74463</v>
      </c>
      <c r="BZ11" s="48">
        <v>3.1</v>
      </c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</row>
    <row r="12" spans="2:178">
      <c r="B12" s="72" t="s">
        <v>5</v>
      </c>
      <c r="C12" s="51">
        <v>0</v>
      </c>
      <c r="D12" s="52">
        <v>0</v>
      </c>
      <c r="E12" s="51">
        <v>0</v>
      </c>
      <c r="F12" s="52">
        <v>0</v>
      </c>
      <c r="G12" s="51">
        <v>0</v>
      </c>
      <c r="H12" s="52">
        <v>3.2</v>
      </c>
      <c r="I12" s="51">
        <v>0</v>
      </c>
      <c r="J12" s="52">
        <v>3.2</v>
      </c>
      <c r="K12" s="51">
        <v>212505</v>
      </c>
      <c r="L12" s="52">
        <v>3.2</v>
      </c>
      <c r="M12" s="51">
        <v>0</v>
      </c>
      <c r="N12" s="52">
        <v>0</v>
      </c>
      <c r="O12" s="51">
        <v>0</v>
      </c>
      <c r="P12" s="52">
        <v>0</v>
      </c>
      <c r="Q12" s="51">
        <v>0</v>
      </c>
      <c r="R12" s="52">
        <v>0</v>
      </c>
      <c r="S12" s="51">
        <v>4143</v>
      </c>
      <c r="T12" s="52">
        <v>3.2</v>
      </c>
      <c r="U12" s="51">
        <v>401564</v>
      </c>
      <c r="V12" s="52">
        <v>3.2</v>
      </c>
      <c r="W12" s="51">
        <v>0</v>
      </c>
      <c r="X12" s="52">
        <v>3.2</v>
      </c>
      <c r="Y12" s="51">
        <v>0</v>
      </c>
      <c r="Z12" s="52">
        <v>0</v>
      </c>
      <c r="AA12" s="51">
        <v>0</v>
      </c>
      <c r="AB12" s="52">
        <v>0</v>
      </c>
      <c r="AC12" s="51">
        <v>0</v>
      </c>
      <c r="AD12" s="52">
        <v>0</v>
      </c>
      <c r="AE12" s="51">
        <v>0</v>
      </c>
      <c r="AF12" s="52">
        <v>0</v>
      </c>
      <c r="AG12" s="51">
        <v>870881</v>
      </c>
      <c r="AH12" s="52">
        <v>3.2</v>
      </c>
      <c r="AI12" s="51">
        <v>0</v>
      </c>
      <c r="AJ12" s="52">
        <v>0</v>
      </c>
      <c r="AK12" s="51">
        <v>1435208</v>
      </c>
      <c r="AL12" s="52">
        <v>3.2</v>
      </c>
      <c r="AM12" s="51">
        <v>0</v>
      </c>
      <c r="AN12" s="52">
        <v>3.2</v>
      </c>
      <c r="AO12" s="51">
        <v>0</v>
      </c>
      <c r="AP12" s="52">
        <v>0</v>
      </c>
      <c r="AQ12" s="51">
        <v>0</v>
      </c>
      <c r="AR12" s="52">
        <v>0</v>
      </c>
      <c r="AS12" s="51">
        <v>3248394</v>
      </c>
      <c r="AT12" s="52">
        <v>3.2</v>
      </c>
      <c r="AU12" s="51">
        <v>0</v>
      </c>
      <c r="AV12" s="52">
        <v>0</v>
      </c>
      <c r="AW12" s="51">
        <v>0</v>
      </c>
      <c r="AX12" s="52">
        <v>0</v>
      </c>
      <c r="AY12" s="51">
        <v>977569</v>
      </c>
      <c r="AZ12" s="52">
        <v>3.2</v>
      </c>
      <c r="BA12" s="51">
        <v>1045495</v>
      </c>
      <c r="BB12" s="52">
        <v>3.2</v>
      </c>
      <c r="BC12" s="51">
        <v>0</v>
      </c>
      <c r="BD12" s="52">
        <v>0</v>
      </c>
      <c r="BE12" s="51">
        <v>0</v>
      </c>
      <c r="BF12" s="52">
        <v>3.2</v>
      </c>
      <c r="BG12" s="51">
        <v>0</v>
      </c>
      <c r="BH12" s="52">
        <v>0</v>
      </c>
      <c r="BI12" s="51">
        <v>547544</v>
      </c>
      <c r="BJ12" s="52">
        <v>3.2</v>
      </c>
      <c r="BK12" s="51">
        <v>0</v>
      </c>
      <c r="BL12" s="52">
        <v>0</v>
      </c>
      <c r="BM12" s="51">
        <v>0</v>
      </c>
      <c r="BN12" s="52">
        <v>0</v>
      </c>
      <c r="BO12" s="51">
        <v>0</v>
      </c>
      <c r="BP12" s="52">
        <v>0</v>
      </c>
      <c r="BQ12" s="51">
        <v>0</v>
      </c>
      <c r="BR12" s="52">
        <v>3.2</v>
      </c>
      <c r="BS12" s="51">
        <v>0</v>
      </c>
      <c r="BT12" s="52">
        <v>3.2</v>
      </c>
      <c r="BU12" s="51">
        <v>465965</v>
      </c>
      <c r="BV12" s="52">
        <v>3.2</v>
      </c>
      <c r="BW12" s="51">
        <v>0</v>
      </c>
      <c r="BX12" s="52">
        <v>0</v>
      </c>
      <c r="BY12" s="69">
        <v>9209268</v>
      </c>
      <c r="BZ12" s="48">
        <v>3.2</v>
      </c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</row>
    <row r="13" spans="2:178">
      <c r="B13" s="73" t="s">
        <v>6</v>
      </c>
      <c r="C13" s="55">
        <v>0</v>
      </c>
      <c r="D13" s="56">
        <v>0</v>
      </c>
      <c r="E13" s="55">
        <v>2975804</v>
      </c>
      <c r="F13" s="56">
        <v>3.3</v>
      </c>
      <c r="G13" s="55">
        <v>86099</v>
      </c>
      <c r="H13" s="56">
        <v>3.3</v>
      </c>
      <c r="I13" s="55">
        <v>3816554</v>
      </c>
      <c r="J13" s="56">
        <v>3.3</v>
      </c>
      <c r="K13" s="55">
        <v>0</v>
      </c>
      <c r="L13" s="56">
        <v>0</v>
      </c>
      <c r="M13" s="55">
        <v>1025701</v>
      </c>
      <c r="N13" s="56">
        <v>3.3</v>
      </c>
      <c r="O13" s="55">
        <v>2072776</v>
      </c>
      <c r="P13" s="56">
        <v>3.3</v>
      </c>
      <c r="Q13" s="55">
        <v>0</v>
      </c>
      <c r="R13" s="56">
        <v>0</v>
      </c>
      <c r="S13" s="55">
        <v>3238350</v>
      </c>
      <c r="T13" s="56">
        <v>3.3</v>
      </c>
      <c r="U13" s="55">
        <v>0</v>
      </c>
      <c r="V13" s="56">
        <v>3.3</v>
      </c>
      <c r="W13" s="55">
        <v>0</v>
      </c>
      <c r="X13" s="56">
        <v>3.3</v>
      </c>
      <c r="Y13" s="55">
        <v>0</v>
      </c>
      <c r="Z13" s="56">
        <v>0</v>
      </c>
      <c r="AA13" s="55">
        <v>0</v>
      </c>
      <c r="AB13" s="56">
        <v>0</v>
      </c>
      <c r="AC13" s="55">
        <v>0</v>
      </c>
      <c r="AD13" s="56">
        <v>0</v>
      </c>
      <c r="AE13" s="55">
        <v>0</v>
      </c>
      <c r="AF13" s="56">
        <v>0</v>
      </c>
      <c r="AG13" s="55">
        <v>0</v>
      </c>
      <c r="AH13" s="56">
        <v>0</v>
      </c>
      <c r="AI13" s="55">
        <v>0</v>
      </c>
      <c r="AJ13" s="56">
        <v>3.3</v>
      </c>
      <c r="AK13" s="55">
        <v>1813432</v>
      </c>
      <c r="AL13" s="56">
        <v>3.3</v>
      </c>
      <c r="AM13" s="55">
        <v>622727</v>
      </c>
      <c r="AN13" s="56">
        <v>3.3</v>
      </c>
      <c r="AO13" s="55">
        <v>0</v>
      </c>
      <c r="AP13" s="56">
        <v>0</v>
      </c>
      <c r="AQ13" s="55">
        <v>0</v>
      </c>
      <c r="AR13" s="56">
        <v>0</v>
      </c>
      <c r="AS13" s="55">
        <v>7016576</v>
      </c>
      <c r="AT13" s="56">
        <v>3.3</v>
      </c>
      <c r="AU13" s="55">
        <v>0</v>
      </c>
      <c r="AV13" s="56">
        <v>0</v>
      </c>
      <c r="AW13" s="55">
        <v>229647</v>
      </c>
      <c r="AX13" s="56">
        <v>3.3</v>
      </c>
      <c r="AY13" s="55">
        <v>0</v>
      </c>
      <c r="AZ13" s="56">
        <v>0</v>
      </c>
      <c r="BA13" s="55">
        <v>0</v>
      </c>
      <c r="BB13" s="56">
        <v>0</v>
      </c>
      <c r="BC13" s="55">
        <v>0</v>
      </c>
      <c r="BD13" s="56">
        <v>3.3</v>
      </c>
      <c r="BE13" s="55">
        <v>432697</v>
      </c>
      <c r="BF13" s="56">
        <v>3.3</v>
      </c>
      <c r="BG13" s="55">
        <v>0</v>
      </c>
      <c r="BH13" s="56">
        <v>0</v>
      </c>
      <c r="BI13" s="55">
        <v>1900252</v>
      </c>
      <c r="BJ13" s="56">
        <v>3.3</v>
      </c>
      <c r="BK13" s="55">
        <v>0</v>
      </c>
      <c r="BL13" s="56">
        <v>0</v>
      </c>
      <c r="BM13" s="55">
        <v>0</v>
      </c>
      <c r="BN13" s="56">
        <v>0</v>
      </c>
      <c r="BO13" s="55">
        <v>3923261</v>
      </c>
      <c r="BP13" s="56">
        <v>3.3</v>
      </c>
      <c r="BQ13" s="55">
        <v>247204</v>
      </c>
      <c r="BR13" s="56">
        <v>3.3</v>
      </c>
      <c r="BS13" s="55">
        <v>0</v>
      </c>
      <c r="BT13" s="56">
        <v>0</v>
      </c>
      <c r="BU13" s="55">
        <v>0</v>
      </c>
      <c r="BV13" s="56">
        <v>0</v>
      </c>
      <c r="BW13" s="55">
        <v>0</v>
      </c>
      <c r="BX13" s="56">
        <v>0</v>
      </c>
      <c r="BY13" s="74">
        <v>29401080</v>
      </c>
      <c r="BZ13" s="48">
        <v>3.3</v>
      </c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</row>
    <row r="14" spans="2:178">
      <c r="B14" s="72" t="s">
        <v>7</v>
      </c>
      <c r="C14" s="51">
        <v>0</v>
      </c>
      <c r="D14" s="52">
        <v>0</v>
      </c>
      <c r="E14" s="51">
        <v>1273314</v>
      </c>
      <c r="F14" s="52">
        <v>3.4</v>
      </c>
      <c r="G14" s="51">
        <v>0</v>
      </c>
      <c r="H14" s="52">
        <v>0</v>
      </c>
      <c r="I14" s="51">
        <v>3521502</v>
      </c>
      <c r="J14" s="52">
        <v>3.4</v>
      </c>
      <c r="K14" s="51">
        <v>0</v>
      </c>
      <c r="L14" s="52">
        <v>0</v>
      </c>
      <c r="M14" s="51">
        <v>1012826</v>
      </c>
      <c r="N14" s="52">
        <v>3.4</v>
      </c>
      <c r="O14" s="51">
        <v>0</v>
      </c>
      <c r="P14" s="52">
        <v>0</v>
      </c>
      <c r="Q14" s="51">
        <v>0</v>
      </c>
      <c r="R14" s="52">
        <v>0</v>
      </c>
      <c r="S14" s="51">
        <v>8126475</v>
      </c>
      <c r="T14" s="52">
        <v>3.4</v>
      </c>
      <c r="U14" s="51">
        <v>0</v>
      </c>
      <c r="V14" s="52">
        <v>3.4</v>
      </c>
      <c r="W14" s="51">
        <v>0</v>
      </c>
      <c r="X14" s="52">
        <v>3.4</v>
      </c>
      <c r="Y14" s="51">
        <v>0</v>
      </c>
      <c r="Z14" s="52">
        <v>0</v>
      </c>
      <c r="AA14" s="51">
        <v>0</v>
      </c>
      <c r="AB14" s="52">
        <v>0</v>
      </c>
      <c r="AC14" s="51">
        <v>0</v>
      </c>
      <c r="AD14" s="52">
        <v>0</v>
      </c>
      <c r="AE14" s="51">
        <v>0</v>
      </c>
      <c r="AF14" s="52">
        <v>0</v>
      </c>
      <c r="AG14" s="51">
        <v>0</v>
      </c>
      <c r="AH14" s="52">
        <v>0</v>
      </c>
      <c r="AI14" s="51">
        <v>0</v>
      </c>
      <c r="AJ14" s="52">
        <v>3.4</v>
      </c>
      <c r="AK14" s="51">
        <v>12481862</v>
      </c>
      <c r="AL14" s="52">
        <v>3.4</v>
      </c>
      <c r="AM14" s="51">
        <v>862304</v>
      </c>
      <c r="AN14" s="52">
        <v>3.4</v>
      </c>
      <c r="AO14" s="51">
        <v>0</v>
      </c>
      <c r="AP14" s="52">
        <v>0</v>
      </c>
      <c r="AQ14" s="51">
        <v>0</v>
      </c>
      <c r="AR14" s="52">
        <v>0</v>
      </c>
      <c r="AS14" s="51">
        <v>9360574</v>
      </c>
      <c r="AT14" s="52">
        <v>3.4</v>
      </c>
      <c r="AU14" s="51">
        <v>0</v>
      </c>
      <c r="AV14" s="52">
        <v>0</v>
      </c>
      <c r="AW14" s="51">
        <v>108131</v>
      </c>
      <c r="AX14" s="52">
        <v>3.4</v>
      </c>
      <c r="AY14" s="51">
        <v>0</v>
      </c>
      <c r="AZ14" s="52">
        <v>0</v>
      </c>
      <c r="BA14" s="51">
        <v>0</v>
      </c>
      <c r="BB14" s="52">
        <v>0</v>
      </c>
      <c r="BC14" s="51">
        <v>0</v>
      </c>
      <c r="BD14" s="52">
        <v>3.4</v>
      </c>
      <c r="BE14" s="51">
        <v>0</v>
      </c>
      <c r="BF14" s="52">
        <v>0</v>
      </c>
      <c r="BG14" s="51">
        <v>0</v>
      </c>
      <c r="BH14" s="52">
        <v>0</v>
      </c>
      <c r="BI14" s="51">
        <v>8120935</v>
      </c>
      <c r="BJ14" s="52">
        <v>3.4</v>
      </c>
      <c r="BK14" s="51">
        <v>0</v>
      </c>
      <c r="BL14" s="52">
        <v>0</v>
      </c>
      <c r="BM14" s="51">
        <v>0</v>
      </c>
      <c r="BN14" s="52">
        <v>0</v>
      </c>
      <c r="BO14" s="51">
        <v>0</v>
      </c>
      <c r="BP14" s="52">
        <v>0</v>
      </c>
      <c r="BQ14" s="51">
        <v>0</v>
      </c>
      <c r="BR14" s="52">
        <v>0</v>
      </c>
      <c r="BS14" s="51">
        <v>0</v>
      </c>
      <c r="BT14" s="52">
        <v>0</v>
      </c>
      <c r="BU14" s="51">
        <v>0</v>
      </c>
      <c r="BV14" s="52">
        <v>0</v>
      </c>
      <c r="BW14" s="51">
        <v>0</v>
      </c>
      <c r="BX14" s="52">
        <v>0</v>
      </c>
      <c r="BY14" s="69">
        <v>44867923</v>
      </c>
      <c r="BZ14" s="48">
        <v>3.4</v>
      </c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</row>
    <row r="15" spans="2:178">
      <c r="B15" s="72" t="s">
        <v>8</v>
      </c>
      <c r="C15" s="51">
        <v>0</v>
      </c>
      <c r="D15" s="52">
        <v>0</v>
      </c>
      <c r="E15" s="51">
        <v>0</v>
      </c>
      <c r="F15" s="52">
        <v>0</v>
      </c>
      <c r="G15" s="51">
        <v>0</v>
      </c>
      <c r="H15" s="52">
        <v>0</v>
      </c>
      <c r="I15" s="51">
        <v>4933131</v>
      </c>
      <c r="J15" s="52">
        <v>3.5</v>
      </c>
      <c r="K15" s="51">
        <v>0</v>
      </c>
      <c r="L15" s="52">
        <v>0</v>
      </c>
      <c r="M15" s="51">
        <v>0</v>
      </c>
      <c r="N15" s="52">
        <v>0</v>
      </c>
      <c r="O15" s="51">
        <v>0</v>
      </c>
      <c r="P15" s="52">
        <v>0</v>
      </c>
      <c r="Q15" s="51">
        <v>0</v>
      </c>
      <c r="R15" s="52">
        <v>0</v>
      </c>
      <c r="S15" s="51">
        <v>0</v>
      </c>
      <c r="T15" s="52">
        <v>0</v>
      </c>
      <c r="U15" s="51">
        <v>0</v>
      </c>
      <c r="V15" s="52">
        <v>3.5</v>
      </c>
      <c r="W15" s="51">
        <v>0</v>
      </c>
      <c r="X15" s="52">
        <v>0</v>
      </c>
      <c r="Y15" s="51">
        <v>0</v>
      </c>
      <c r="Z15" s="52">
        <v>0</v>
      </c>
      <c r="AA15" s="51">
        <v>0</v>
      </c>
      <c r="AB15" s="52">
        <v>0</v>
      </c>
      <c r="AC15" s="51">
        <v>0</v>
      </c>
      <c r="AD15" s="52">
        <v>0</v>
      </c>
      <c r="AE15" s="51">
        <v>0</v>
      </c>
      <c r="AF15" s="52">
        <v>0</v>
      </c>
      <c r="AG15" s="51">
        <v>0</v>
      </c>
      <c r="AH15" s="52">
        <v>0</v>
      </c>
      <c r="AI15" s="51">
        <v>0</v>
      </c>
      <c r="AJ15" s="52">
        <v>0</v>
      </c>
      <c r="AK15" s="51">
        <v>0</v>
      </c>
      <c r="AL15" s="52">
        <v>0</v>
      </c>
      <c r="AM15" s="51">
        <v>0</v>
      </c>
      <c r="AN15" s="52">
        <v>0</v>
      </c>
      <c r="AO15" s="51">
        <v>0</v>
      </c>
      <c r="AP15" s="52">
        <v>0</v>
      </c>
      <c r="AQ15" s="51">
        <v>0</v>
      </c>
      <c r="AR15" s="52">
        <v>0</v>
      </c>
      <c r="AS15" s="51">
        <v>388818</v>
      </c>
      <c r="AT15" s="52">
        <v>3.5</v>
      </c>
      <c r="AU15" s="51">
        <v>0</v>
      </c>
      <c r="AV15" s="52">
        <v>0</v>
      </c>
      <c r="AW15" s="51">
        <v>0</v>
      </c>
      <c r="AX15" s="52">
        <v>0</v>
      </c>
      <c r="AY15" s="51">
        <v>0</v>
      </c>
      <c r="AZ15" s="52">
        <v>0</v>
      </c>
      <c r="BA15" s="51">
        <v>0</v>
      </c>
      <c r="BB15" s="52">
        <v>0</v>
      </c>
      <c r="BC15" s="51">
        <v>0</v>
      </c>
      <c r="BD15" s="52">
        <v>3.5</v>
      </c>
      <c r="BE15" s="51">
        <v>0</v>
      </c>
      <c r="BF15" s="52">
        <v>0</v>
      </c>
      <c r="BG15" s="51">
        <v>0</v>
      </c>
      <c r="BH15" s="52">
        <v>0</v>
      </c>
      <c r="BI15" s="51">
        <v>8982900</v>
      </c>
      <c r="BJ15" s="52">
        <v>3.5</v>
      </c>
      <c r="BK15" s="51">
        <v>0</v>
      </c>
      <c r="BL15" s="52">
        <v>0</v>
      </c>
      <c r="BM15" s="51">
        <v>0</v>
      </c>
      <c r="BN15" s="52">
        <v>0</v>
      </c>
      <c r="BO15" s="51">
        <v>0</v>
      </c>
      <c r="BP15" s="52">
        <v>0</v>
      </c>
      <c r="BQ15" s="51">
        <v>0</v>
      </c>
      <c r="BR15" s="52">
        <v>0</v>
      </c>
      <c r="BS15" s="51">
        <v>0</v>
      </c>
      <c r="BT15" s="52">
        <v>0</v>
      </c>
      <c r="BU15" s="51">
        <v>0</v>
      </c>
      <c r="BV15" s="52">
        <v>0</v>
      </c>
      <c r="BW15" s="51">
        <v>0</v>
      </c>
      <c r="BX15" s="52">
        <v>0</v>
      </c>
      <c r="BY15" s="69">
        <v>14304849</v>
      </c>
      <c r="BZ15" s="48">
        <v>3.5</v>
      </c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</row>
    <row r="16" spans="2:178">
      <c r="B16" s="75" t="s">
        <v>9</v>
      </c>
      <c r="C16" s="53">
        <v>0</v>
      </c>
      <c r="D16" s="54">
        <v>0</v>
      </c>
      <c r="E16" s="53">
        <v>0</v>
      </c>
      <c r="F16" s="54">
        <v>0</v>
      </c>
      <c r="G16" s="53">
        <v>0</v>
      </c>
      <c r="H16" s="54">
        <v>0</v>
      </c>
      <c r="I16" s="53">
        <v>288056</v>
      </c>
      <c r="J16" s="54">
        <v>3.6</v>
      </c>
      <c r="K16" s="53">
        <v>0</v>
      </c>
      <c r="L16" s="54">
        <v>0</v>
      </c>
      <c r="M16" s="53">
        <v>0</v>
      </c>
      <c r="N16" s="54">
        <v>0</v>
      </c>
      <c r="O16" s="53">
        <v>0</v>
      </c>
      <c r="P16" s="54">
        <v>0</v>
      </c>
      <c r="Q16" s="53">
        <v>0</v>
      </c>
      <c r="R16" s="54">
        <v>0</v>
      </c>
      <c r="S16" s="53">
        <v>0</v>
      </c>
      <c r="T16" s="54">
        <v>0</v>
      </c>
      <c r="U16" s="53">
        <v>0</v>
      </c>
      <c r="V16" s="54">
        <v>0</v>
      </c>
      <c r="W16" s="53">
        <v>0</v>
      </c>
      <c r="X16" s="54">
        <v>0</v>
      </c>
      <c r="Y16" s="53">
        <v>0</v>
      </c>
      <c r="Z16" s="54">
        <v>0</v>
      </c>
      <c r="AA16" s="53">
        <v>0</v>
      </c>
      <c r="AB16" s="54">
        <v>0</v>
      </c>
      <c r="AC16" s="53">
        <v>0</v>
      </c>
      <c r="AD16" s="54">
        <v>0</v>
      </c>
      <c r="AE16" s="53">
        <v>0</v>
      </c>
      <c r="AF16" s="54">
        <v>0</v>
      </c>
      <c r="AG16" s="53">
        <v>0</v>
      </c>
      <c r="AH16" s="54">
        <v>0</v>
      </c>
      <c r="AI16" s="53">
        <v>0</v>
      </c>
      <c r="AJ16" s="54">
        <v>0</v>
      </c>
      <c r="AK16" s="53">
        <v>0</v>
      </c>
      <c r="AL16" s="54">
        <v>0</v>
      </c>
      <c r="AM16" s="53">
        <v>0</v>
      </c>
      <c r="AN16" s="54">
        <v>0</v>
      </c>
      <c r="AO16" s="53">
        <v>0</v>
      </c>
      <c r="AP16" s="54">
        <v>0</v>
      </c>
      <c r="AQ16" s="53">
        <v>0</v>
      </c>
      <c r="AR16" s="54">
        <v>0</v>
      </c>
      <c r="AS16" s="53">
        <v>1226941</v>
      </c>
      <c r="AT16" s="54">
        <v>3.6</v>
      </c>
      <c r="AU16" s="53">
        <v>0</v>
      </c>
      <c r="AV16" s="54">
        <v>0</v>
      </c>
      <c r="AW16" s="53">
        <v>0</v>
      </c>
      <c r="AX16" s="54">
        <v>0</v>
      </c>
      <c r="AY16" s="53">
        <v>0</v>
      </c>
      <c r="AZ16" s="54">
        <v>0</v>
      </c>
      <c r="BA16" s="53">
        <v>0</v>
      </c>
      <c r="BB16" s="54">
        <v>0</v>
      </c>
      <c r="BC16" s="53">
        <v>0</v>
      </c>
      <c r="BD16" s="54">
        <v>3.6</v>
      </c>
      <c r="BE16" s="53">
        <v>0</v>
      </c>
      <c r="BF16" s="54">
        <v>0</v>
      </c>
      <c r="BG16" s="53">
        <v>0</v>
      </c>
      <c r="BH16" s="54">
        <v>0</v>
      </c>
      <c r="BI16" s="53">
        <v>2887208</v>
      </c>
      <c r="BJ16" s="54">
        <v>3.6</v>
      </c>
      <c r="BK16" s="53">
        <v>0</v>
      </c>
      <c r="BL16" s="54">
        <v>0</v>
      </c>
      <c r="BM16" s="53">
        <v>0</v>
      </c>
      <c r="BN16" s="54">
        <v>0</v>
      </c>
      <c r="BO16" s="53">
        <v>0</v>
      </c>
      <c r="BP16" s="54">
        <v>0</v>
      </c>
      <c r="BQ16" s="53">
        <v>0</v>
      </c>
      <c r="BR16" s="54">
        <v>0</v>
      </c>
      <c r="BS16" s="53">
        <v>0</v>
      </c>
      <c r="BT16" s="54">
        <v>0</v>
      </c>
      <c r="BU16" s="53">
        <v>0</v>
      </c>
      <c r="BV16" s="54">
        <v>0</v>
      </c>
      <c r="BW16" s="53">
        <v>0</v>
      </c>
      <c r="BX16" s="54">
        <v>0</v>
      </c>
      <c r="BY16" s="76">
        <v>4402205</v>
      </c>
      <c r="BZ16" s="48">
        <v>3.6</v>
      </c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</row>
    <row r="17" spans="2:178">
      <c r="B17" s="68" t="s">
        <v>10</v>
      </c>
      <c r="C17" s="51">
        <v>138565</v>
      </c>
      <c r="D17" s="52">
        <v>4.0999999999999996</v>
      </c>
      <c r="E17" s="51">
        <v>0</v>
      </c>
      <c r="F17" s="52">
        <v>0</v>
      </c>
      <c r="G17" s="51">
        <v>0</v>
      </c>
      <c r="H17" s="52">
        <v>0</v>
      </c>
      <c r="I17" s="51">
        <v>24403</v>
      </c>
      <c r="J17" s="52">
        <v>4.0999999999999996</v>
      </c>
      <c r="K17" s="51">
        <v>0</v>
      </c>
      <c r="L17" s="52">
        <v>0</v>
      </c>
      <c r="M17" s="51">
        <v>0</v>
      </c>
      <c r="N17" s="52">
        <v>0</v>
      </c>
      <c r="O17" s="51">
        <v>0</v>
      </c>
      <c r="P17" s="52">
        <v>0</v>
      </c>
      <c r="Q17" s="51">
        <v>0</v>
      </c>
      <c r="R17" s="52">
        <v>0</v>
      </c>
      <c r="S17" s="51">
        <v>104142</v>
      </c>
      <c r="T17" s="52">
        <v>4.0999999999999996</v>
      </c>
      <c r="U17" s="51">
        <v>0</v>
      </c>
      <c r="V17" s="52">
        <v>0</v>
      </c>
      <c r="W17" s="51">
        <v>311</v>
      </c>
      <c r="X17" s="52">
        <v>4.0999999999999996</v>
      </c>
      <c r="Y17" s="51">
        <v>43747</v>
      </c>
      <c r="Z17" s="52">
        <v>4.0999999999999996</v>
      </c>
      <c r="AA17" s="51">
        <v>145564</v>
      </c>
      <c r="AB17" s="52">
        <v>4.0999999999999996</v>
      </c>
      <c r="AC17" s="51">
        <v>26172</v>
      </c>
      <c r="AD17" s="52">
        <v>4.2</v>
      </c>
      <c r="AE17" s="51">
        <v>10304</v>
      </c>
      <c r="AF17" s="52">
        <v>4.0999999999999996</v>
      </c>
      <c r="AG17" s="51">
        <v>123</v>
      </c>
      <c r="AH17" s="52">
        <v>4.0999999999999996</v>
      </c>
      <c r="AI17" s="51">
        <v>7052</v>
      </c>
      <c r="AJ17" s="52">
        <v>4.0999999999999996</v>
      </c>
      <c r="AK17" s="51">
        <v>7174</v>
      </c>
      <c r="AL17" s="52">
        <v>4.0999999999999996</v>
      </c>
      <c r="AM17" s="51">
        <v>3666</v>
      </c>
      <c r="AN17" s="52">
        <v>4.0999999999999996</v>
      </c>
      <c r="AO17" s="51">
        <v>21016</v>
      </c>
      <c r="AP17" s="52">
        <v>4.0999999999999996</v>
      </c>
      <c r="AQ17" s="51">
        <v>0</v>
      </c>
      <c r="AR17" s="52">
        <v>0</v>
      </c>
      <c r="AS17" s="51">
        <v>32717</v>
      </c>
      <c r="AT17" s="52">
        <v>4.0999999999999996</v>
      </c>
      <c r="AU17" s="51">
        <v>13453</v>
      </c>
      <c r="AV17" s="52">
        <v>4.3</v>
      </c>
      <c r="AW17" s="51">
        <v>0</v>
      </c>
      <c r="AX17" s="52">
        <v>0</v>
      </c>
      <c r="AY17" s="51">
        <v>10073</v>
      </c>
      <c r="AZ17" s="52">
        <v>4.0999999999999996</v>
      </c>
      <c r="BA17" s="51">
        <v>0</v>
      </c>
      <c r="BB17" s="52">
        <v>4.3</v>
      </c>
      <c r="BC17" s="51">
        <v>24344</v>
      </c>
      <c r="BD17" s="52">
        <v>4.0999999999999996</v>
      </c>
      <c r="BE17" s="51">
        <v>0</v>
      </c>
      <c r="BF17" s="52">
        <v>4.0999999999999996</v>
      </c>
      <c r="BG17" s="51">
        <v>10855</v>
      </c>
      <c r="BH17" s="52">
        <v>4.2</v>
      </c>
      <c r="BI17" s="51">
        <v>77551</v>
      </c>
      <c r="BJ17" s="52">
        <v>4.0999999999999996</v>
      </c>
      <c r="BK17" s="51">
        <v>22840</v>
      </c>
      <c r="BL17" s="52">
        <v>4.0999999999999996</v>
      </c>
      <c r="BM17" s="51">
        <v>0</v>
      </c>
      <c r="BN17" s="52">
        <v>4.0999999999999996</v>
      </c>
      <c r="BO17" s="51">
        <v>0</v>
      </c>
      <c r="BP17" s="52">
        <v>0</v>
      </c>
      <c r="BQ17" s="51">
        <v>743</v>
      </c>
      <c r="BR17" s="52">
        <v>4.0999999999999996</v>
      </c>
      <c r="BS17" s="51">
        <v>0</v>
      </c>
      <c r="BT17" s="52">
        <v>4.0999999999999996</v>
      </c>
      <c r="BU17" s="51">
        <v>4398</v>
      </c>
      <c r="BV17" s="52">
        <v>4.0999999999999996</v>
      </c>
      <c r="BW17" s="51">
        <v>1858</v>
      </c>
      <c r="BX17" s="52">
        <v>4.0999999999999996</v>
      </c>
      <c r="BY17" s="69">
        <v>731071</v>
      </c>
      <c r="BZ17" s="48">
        <v>4.0999999999999996</v>
      </c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</row>
    <row r="18" spans="2:178">
      <c r="B18" s="68" t="s">
        <v>11</v>
      </c>
      <c r="C18" s="51">
        <v>712</v>
      </c>
      <c r="D18" s="52">
        <v>5.0999999999999996</v>
      </c>
      <c r="E18" s="51">
        <v>0</v>
      </c>
      <c r="F18" s="52">
        <v>0</v>
      </c>
      <c r="G18" s="51">
        <v>0</v>
      </c>
      <c r="H18" s="52">
        <v>0</v>
      </c>
      <c r="I18" s="51">
        <v>12</v>
      </c>
      <c r="J18" s="52">
        <v>5.0999999999999996</v>
      </c>
      <c r="K18" s="51">
        <v>0</v>
      </c>
      <c r="L18" s="52">
        <v>0</v>
      </c>
      <c r="M18" s="51">
        <v>0</v>
      </c>
      <c r="N18" s="52">
        <v>0</v>
      </c>
      <c r="O18" s="51">
        <v>0</v>
      </c>
      <c r="P18" s="52">
        <v>0</v>
      </c>
      <c r="Q18" s="51">
        <v>0</v>
      </c>
      <c r="R18" s="52">
        <v>0</v>
      </c>
      <c r="S18" s="51">
        <v>0</v>
      </c>
      <c r="T18" s="52">
        <v>0</v>
      </c>
      <c r="U18" s="51">
        <v>0</v>
      </c>
      <c r="V18" s="52">
        <v>0</v>
      </c>
      <c r="W18" s="51">
        <v>0</v>
      </c>
      <c r="X18" s="52">
        <v>0</v>
      </c>
      <c r="Y18" s="51">
        <v>1160</v>
      </c>
      <c r="Z18" s="52">
        <v>5.0999999999999996</v>
      </c>
      <c r="AA18" s="51">
        <v>111</v>
      </c>
      <c r="AB18" s="52">
        <v>5.0999999999999996</v>
      </c>
      <c r="AC18" s="51">
        <v>0</v>
      </c>
      <c r="AD18" s="52">
        <v>0</v>
      </c>
      <c r="AE18" s="51">
        <v>0</v>
      </c>
      <c r="AF18" s="52">
        <v>5.0999999999999996</v>
      </c>
      <c r="AG18" s="51">
        <v>1900</v>
      </c>
      <c r="AH18" s="52">
        <v>5.0999999999999996</v>
      </c>
      <c r="AI18" s="51">
        <v>0</v>
      </c>
      <c r="AJ18" s="52">
        <v>5.0999999999999996</v>
      </c>
      <c r="AK18" s="51">
        <v>91</v>
      </c>
      <c r="AL18" s="52">
        <v>5.0999999999999996</v>
      </c>
      <c r="AM18" s="51">
        <v>169</v>
      </c>
      <c r="AN18" s="52">
        <v>5.0999999999999996</v>
      </c>
      <c r="AO18" s="51">
        <v>0</v>
      </c>
      <c r="AP18" s="52">
        <v>0</v>
      </c>
      <c r="AQ18" s="51">
        <v>0</v>
      </c>
      <c r="AR18" s="52">
        <v>0</v>
      </c>
      <c r="AS18" s="51">
        <v>0</v>
      </c>
      <c r="AT18" s="52">
        <v>5.0999999999999996</v>
      </c>
      <c r="AU18" s="51">
        <v>0</v>
      </c>
      <c r="AV18" s="52">
        <v>5.0999999999999996</v>
      </c>
      <c r="AW18" s="51">
        <v>0</v>
      </c>
      <c r="AX18" s="52">
        <v>0</v>
      </c>
      <c r="AY18" s="51">
        <v>0</v>
      </c>
      <c r="AZ18" s="52">
        <v>0</v>
      </c>
      <c r="BA18" s="51">
        <v>141</v>
      </c>
      <c r="BB18" s="52">
        <v>5.0999999999999996</v>
      </c>
      <c r="BC18" s="51">
        <v>224</v>
      </c>
      <c r="BD18" s="52">
        <v>5.0999999999999996</v>
      </c>
      <c r="BE18" s="51">
        <v>0</v>
      </c>
      <c r="BF18" s="52">
        <v>0</v>
      </c>
      <c r="BG18" s="51">
        <v>0</v>
      </c>
      <c r="BH18" s="52">
        <v>0</v>
      </c>
      <c r="BI18" s="51">
        <v>347</v>
      </c>
      <c r="BJ18" s="52">
        <v>5.0999999999999996</v>
      </c>
      <c r="BK18" s="51">
        <v>4</v>
      </c>
      <c r="BL18" s="52">
        <v>5.0999999999999996</v>
      </c>
      <c r="BM18" s="51">
        <v>0</v>
      </c>
      <c r="BN18" s="52">
        <v>0</v>
      </c>
      <c r="BO18" s="51">
        <v>0</v>
      </c>
      <c r="BP18" s="52">
        <v>0</v>
      </c>
      <c r="BQ18" s="51">
        <v>2757</v>
      </c>
      <c r="BR18" s="52">
        <v>5.0999999999999996</v>
      </c>
      <c r="BS18" s="51">
        <v>0</v>
      </c>
      <c r="BT18" s="52">
        <v>0</v>
      </c>
      <c r="BU18" s="51">
        <v>517</v>
      </c>
      <c r="BV18" s="52">
        <v>5.0999999999999996</v>
      </c>
      <c r="BW18" s="51">
        <v>14</v>
      </c>
      <c r="BX18" s="52">
        <v>5.0999999999999996</v>
      </c>
      <c r="BY18" s="69">
        <v>8159</v>
      </c>
      <c r="BZ18" s="48">
        <v>5.0999999999999996</v>
      </c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</row>
    <row r="19" spans="2:178">
      <c r="B19" s="68" t="s">
        <v>12</v>
      </c>
      <c r="C19" s="51">
        <v>1458</v>
      </c>
      <c r="D19" s="52">
        <v>6.1</v>
      </c>
      <c r="E19" s="51">
        <v>0</v>
      </c>
      <c r="F19" s="52">
        <v>0</v>
      </c>
      <c r="G19" s="51">
        <v>0</v>
      </c>
      <c r="H19" s="52">
        <v>0</v>
      </c>
      <c r="I19" s="51">
        <v>111</v>
      </c>
      <c r="J19" s="52">
        <v>6.1</v>
      </c>
      <c r="K19" s="51">
        <v>0</v>
      </c>
      <c r="L19" s="52">
        <v>0</v>
      </c>
      <c r="M19" s="51">
        <v>0</v>
      </c>
      <c r="N19" s="52">
        <v>0</v>
      </c>
      <c r="O19" s="51">
        <v>0</v>
      </c>
      <c r="P19" s="52">
        <v>0</v>
      </c>
      <c r="Q19" s="51">
        <v>0</v>
      </c>
      <c r="R19" s="52">
        <v>0</v>
      </c>
      <c r="S19" s="51">
        <v>152</v>
      </c>
      <c r="T19" s="52">
        <v>6.1</v>
      </c>
      <c r="U19" s="51">
        <v>0</v>
      </c>
      <c r="V19" s="52">
        <v>0</v>
      </c>
      <c r="W19" s="51">
        <v>0</v>
      </c>
      <c r="X19" s="52">
        <v>0</v>
      </c>
      <c r="Y19" s="51">
        <v>6932</v>
      </c>
      <c r="Z19" s="52">
        <v>6.1</v>
      </c>
      <c r="AA19" s="51">
        <v>16981</v>
      </c>
      <c r="AB19" s="52">
        <v>6.1</v>
      </c>
      <c r="AC19" s="51">
        <v>0</v>
      </c>
      <c r="AD19" s="52">
        <v>0</v>
      </c>
      <c r="AE19" s="51">
        <v>3463</v>
      </c>
      <c r="AF19" s="52">
        <v>6.1</v>
      </c>
      <c r="AG19" s="51">
        <v>0</v>
      </c>
      <c r="AH19" s="52">
        <v>6.1</v>
      </c>
      <c r="AI19" s="51">
        <v>0</v>
      </c>
      <c r="AJ19" s="52">
        <v>0</v>
      </c>
      <c r="AK19" s="51">
        <v>110</v>
      </c>
      <c r="AL19" s="52">
        <v>6.1</v>
      </c>
      <c r="AM19" s="51">
        <v>250</v>
      </c>
      <c r="AN19" s="52">
        <v>6.1</v>
      </c>
      <c r="AO19" s="51">
        <v>0</v>
      </c>
      <c r="AP19" s="52">
        <v>0</v>
      </c>
      <c r="AQ19" s="51">
        <v>0</v>
      </c>
      <c r="AR19" s="52">
        <v>0</v>
      </c>
      <c r="AS19" s="51">
        <v>0</v>
      </c>
      <c r="AT19" s="52">
        <v>6.1</v>
      </c>
      <c r="AU19" s="51">
        <v>66</v>
      </c>
      <c r="AV19" s="52">
        <v>6.1</v>
      </c>
      <c r="AW19" s="51">
        <v>0</v>
      </c>
      <c r="AX19" s="52">
        <v>0</v>
      </c>
      <c r="AY19" s="51">
        <v>0</v>
      </c>
      <c r="AZ19" s="52">
        <v>0</v>
      </c>
      <c r="BA19" s="51">
        <v>264</v>
      </c>
      <c r="BB19" s="52">
        <v>6.1</v>
      </c>
      <c r="BC19" s="51">
        <v>1105</v>
      </c>
      <c r="BD19" s="52">
        <v>6.1</v>
      </c>
      <c r="BE19" s="51">
        <v>0</v>
      </c>
      <c r="BF19" s="52">
        <v>0</v>
      </c>
      <c r="BG19" s="51">
        <v>242</v>
      </c>
      <c r="BH19" s="52">
        <v>6.1</v>
      </c>
      <c r="BI19" s="51">
        <v>142</v>
      </c>
      <c r="BJ19" s="52">
        <v>6.1</v>
      </c>
      <c r="BK19" s="51">
        <v>19</v>
      </c>
      <c r="BL19" s="52">
        <v>6.1</v>
      </c>
      <c r="BM19" s="51">
        <v>0</v>
      </c>
      <c r="BN19" s="52">
        <v>0</v>
      </c>
      <c r="BO19" s="51">
        <v>0</v>
      </c>
      <c r="BP19" s="52">
        <v>0</v>
      </c>
      <c r="BQ19" s="51">
        <v>952</v>
      </c>
      <c r="BR19" s="52">
        <v>6.1</v>
      </c>
      <c r="BS19" s="51">
        <v>0</v>
      </c>
      <c r="BT19" s="52">
        <v>0</v>
      </c>
      <c r="BU19" s="51">
        <v>0</v>
      </c>
      <c r="BV19" s="52">
        <v>6.1</v>
      </c>
      <c r="BW19" s="51">
        <v>0</v>
      </c>
      <c r="BX19" s="52">
        <v>0</v>
      </c>
      <c r="BY19" s="69">
        <v>32247</v>
      </c>
      <c r="BZ19" s="48">
        <v>6.1</v>
      </c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</row>
    <row r="20" spans="2:178">
      <c r="B20" s="68" t="s">
        <v>13</v>
      </c>
      <c r="C20" s="51">
        <v>96578</v>
      </c>
      <c r="D20" s="52">
        <v>7.1</v>
      </c>
      <c r="E20" s="51">
        <v>0</v>
      </c>
      <c r="F20" s="52">
        <v>0</v>
      </c>
      <c r="G20" s="51">
        <v>0</v>
      </c>
      <c r="H20" s="52">
        <v>0</v>
      </c>
      <c r="I20" s="51">
        <v>32388</v>
      </c>
      <c r="J20" s="52">
        <v>7.1</v>
      </c>
      <c r="K20" s="51">
        <v>0</v>
      </c>
      <c r="L20" s="52">
        <v>0</v>
      </c>
      <c r="M20" s="51">
        <v>0</v>
      </c>
      <c r="N20" s="52">
        <v>0</v>
      </c>
      <c r="O20" s="51">
        <v>0</v>
      </c>
      <c r="P20" s="52">
        <v>0</v>
      </c>
      <c r="Q20" s="51">
        <v>0</v>
      </c>
      <c r="R20" s="52">
        <v>7.1</v>
      </c>
      <c r="S20" s="51">
        <v>35220</v>
      </c>
      <c r="T20" s="52">
        <v>7.1</v>
      </c>
      <c r="U20" s="51">
        <v>0</v>
      </c>
      <c r="V20" s="52">
        <v>7.9</v>
      </c>
      <c r="W20" s="51">
        <v>1970</v>
      </c>
      <c r="X20" s="52">
        <v>7.1</v>
      </c>
      <c r="Y20" s="51">
        <v>255618</v>
      </c>
      <c r="Z20" s="52">
        <v>7.1</v>
      </c>
      <c r="AA20" s="51">
        <v>824506</v>
      </c>
      <c r="AB20" s="52">
        <v>7.1</v>
      </c>
      <c r="AC20" s="51">
        <v>152238</v>
      </c>
      <c r="AD20" s="52">
        <v>7.2</v>
      </c>
      <c r="AE20" s="51">
        <v>87639</v>
      </c>
      <c r="AF20" s="52">
        <v>7.1</v>
      </c>
      <c r="AG20" s="51">
        <v>1787</v>
      </c>
      <c r="AH20" s="52">
        <v>7.1</v>
      </c>
      <c r="AI20" s="51">
        <v>8228</v>
      </c>
      <c r="AJ20" s="52">
        <v>7.1</v>
      </c>
      <c r="AK20" s="51">
        <v>3786</v>
      </c>
      <c r="AL20" s="52">
        <v>7.1</v>
      </c>
      <c r="AM20" s="51">
        <v>17637</v>
      </c>
      <c r="AN20" s="52">
        <v>7.1</v>
      </c>
      <c r="AO20" s="51">
        <v>16622</v>
      </c>
      <c r="AP20" s="52">
        <v>7.1</v>
      </c>
      <c r="AQ20" s="51">
        <v>0</v>
      </c>
      <c r="AR20" s="52">
        <v>0</v>
      </c>
      <c r="AS20" s="51">
        <v>23320</v>
      </c>
      <c r="AT20" s="52">
        <v>7.1</v>
      </c>
      <c r="AU20" s="51">
        <v>324426</v>
      </c>
      <c r="AV20" s="52">
        <v>7.3</v>
      </c>
      <c r="AW20" s="51">
        <v>0</v>
      </c>
      <c r="AX20" s="52">
        <v>0</v>
      </c>
      <c r="AY20" s="51">
        <v>1746</v>
      </c>
      <c r="AZ20" s="52">
        <v>7.1</v>
      </c>
      <c r="BA20" s="51">
        <v>217</v>
      </c>
      <c r="BB20" s="52">
        <v>7.5</v>
      </c>
      <c r="BC20" s="51">
        <v>68230</v>
      </c>
      <c r="BD20" s="52">
        <v>7.1</v>
      </c>
      <c r="BE20" s="51">
        <v>0</v>
      </c>
      <c r="BF20" s="52">
        <v>7.1</v>
      </c>
      <c r="BG20" s="51">
        <v>217804</v>
      </c>
      <c r="BH20" s="52">
        <v>7.2</v>
      </c>
      <c r="BI20" s="51">
        <v>11722</v>
      </c>
      <c r="BJ20" s="52">
        <v>7.1</v>
      </c>
      <c r="BK20" s="51">
        <v>39577</v>
      </c>
      <c r="BL20" s="52">
        <v>7.1</v>
      </c>
      <c r="BM20" s="51">
        <v>0</v>
      </c>
      <c r="BN20" s="52">
        <v>7.1</v>
      </c>
      <c r="BO20" s="51">
        <v>0</v>
      </c>
      <c r="BP20" s="52">
        <v>0</v>
      </c>
      <c r="BQ20" s="51">
        <v>11767</v>
      </c>
      <c r="BR20" s="52">
        <v>7.1</v>
      </c>
      <c r="BS20" s="51">
        <v>0</v>
      </c>
      <c r="BT20" s="52">
        <v>7.1</v>
      </c>
      <c r="BU20" s="51">
        <v>87</v>
      </c>
      <c r="BV20" s="52">
        <v>7.1</v>
      </c>
      <c r="BW20" s="51">
        <v>3068</v>
      </c>
      <c r="BX20" s="52">
        <v>7.1</v>
      </c>
      <c r="BY20" s="69">
        <v>2236181</v>
      </c>
      <c r="BZ20" s="48">
        <v>7.1</v>
      </c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</row>
    <row r="21" spans="2:178">
      <c r="B21" s="64" t="s">
        <v>21</v>
      </c>
      <c r="C21" s="65">
        <v>1759</v>
      </c>
      <c r="D21" s="66">
        <v>11.1</v>
      </c>
      <c r="E21" s="65">
        <v>1094</v>
      </c>
      <c r="F21" s="66">
        <v>13.92</v>
      </c>
      <c r="G21" s="65">
        <v>737</v>
      </c>
      <c r="H21" s="66">
        <v>13.92</v>
      </c>
      <c r="I21" s="65">
        <v>33174</v>
      </c>
      <c r="J21" s="66">
        <v>11.7</v>
      </c>
      <c r="K21" s="65">
        <v>511</v>
      </c>
      <c r="L21" s="66">
        <v>13.91</v>
      </c>
      <c r="M21" s="65">
        <v>2708</v>
      </c>
      <c r="N21" s="66">
        <v>13.92</v>
      </c>
      <c r="O21" s="65">
        <v>19172</v>
      </c>
      <c r="P21" s="66">
        <v>15.1</v>
      </c>
      <c r="Q21" s="65">
        <v>0</v>
      </c>
      <c r="R21" s="66">
        <v>11.1</v>
      </c>
      <c r="S21" s="65">
        <v>23442</v>
      </c>
      <c r="T21" s="66">
        <v>12.3</v>
      </c>
      <c r="U21" s="65">
        <v>804</v>
      </c>
      <c r="V21" s="66">
        <v>13.91</v>
      </c>
      <c r="W21" s="65">
        <v>3474</v>
      </c>
      <c r="X21" s="66">
        <v>11.1</v>
      </c>
      <c r="Y21" s="65">
        <v>2470</v>
      </c>
      <c r="Z21" s="66">
        <v>11.5</v>
      </c>
      <c r="AA21" s="65">
        <v>6511</v>
      </c>
      <c r="AB21" s="66">
        <v>11.1</v>
      </c>
      <c r="AC21" s="65">
        <v>5718</v>
      </c>
      <c r="AD21" s="66">
        <v>13.1</v>
      </c>
      <c r="AE21" s="65">
        <v>808</v>
      </c>
      <c r="AF21" s="66">
        <v>11.1</v>
      </c>
      <c r="AG21" s="65">
        <v>238</v>
      </c>
      <c r="AH21" s="66">
        <v>11.1</v>
      </c>
      <c r="AI21" s="65">
        <v>136</v>
      </c>
      <c r="AJ21" s="66">
        <v>11.4</v>
      </c>
      <c r="AK21" s="65">
        <v>588</v>
      </c>
      <c r="AL21" s="66">
        <v>11.4</v>
      </c>
      <c r="AM21" s="65">
        <v>4746</v>
      </c>
      <c r="AN21" s="66">
        <v>11.1</v>
      </c>
      <c r="AO21" s="65">
        <v>0</v>
      </c>
      <c r="AP21" s="66">
        <v>11.5</v>
      </c>
      <c r="AQ21" s="65">
        <v>11</v>
      </c>
      <c r="AR21" s="66">
        <v>13.92</v>
      </c>
      <c r="AS21" s="65">
        <v>54330</v>
      </c>
      <c r="AT21" s="66">
        <v>11.1</v>
      </c>
      <c r="AU21" s="65">
        <v>9001</v>
      </c>
      <c r="AV21" s="66">
        <v>11.2</v>
      </c>
      <c r="AW21" s="65">
        <v>2213</v>
      </c>
      <c r="AX21" s="66">
        <v>15.1</v>
      </c>
      <c r="AY21" s="65">
        <v>440</v>
      </c>
      <c r="AZ21" s="66">
        <v>11.1</v>
      </c>
      <c r="BA21" s="65">
        <v>3572</v>
      </c>
      <c r="BB21" s="66">
        <v>12.1</v>
      </c>
      <c r="BC21" s="65">
        <v>513</v>
      </c>
      <c r="BD21" s="66">
        <v>11.1</v>
      </c>
      <c r="BE21" s="65">
        <v>2630</v>
      </c>
      <c r="BF21" s="66">
        <v>11.1</v>
      </c>
      <c r="BG21" s="65">
        <v>784</v>
      </c>
      <c r="BH21" s="66">
        <v>13.92</v>
      </c>
      <c r="BI21" s="65">
        <v>12924</v>
      </c>
      <c r="BJ21" s="66">
        <v>11.4</v>
      </c>
      <c r="BK21" s="65">
        <v>431</v>
      </c>
      <c r="BL21" s="66">
        <v>11.1</v>
      </c>
      <c r="BM21" s="65">
        <v>0</v>
      </c>
      <c r="BN21" s="66">
        <v>11.4</v>
      </c>
      <c r="BO21" s="65">
        <v>1040</v>
      </c>
      <c r="BP21" s="66">
        <v>13.92</v>
      </c>
      <c r="BQ21" s="65">
        <v>5378</v>
      </c>
      <c r="BR21" s="66">
        <v>11.3</v>
      </c>
      <c r="BS21" s="65">
        <v>0</v>
      </c>
      <c r="BT21" s="66">
        <v>11.1</v>
      </c>
      <c r="BU21" s="65">
        <v>1147</v>
      </c>
      <c r="BV21" s="66">
        <v>11.5</v>
      </c>
      <c r="BW21" s="65">
        <v>0</v>
      </c>
      <c r="BX21" s="66">
        <v>0</v>
      </c>
      <c r="BY21" s="67">
        <v>202504</v>
      </c>
      <c r="BZ21" s="48">
        <v>11.1</v>
      </c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</row>
    <row r="22" spans="2:178">
      <c r="B22" s="68" t="s">
        <v>14</v>
      </c>
      <c r="C22" s="51">
        <v>7</v>
      </c>
      <c r="D22" s="52">
        <v>11.1</v>
      </c>
      <c r="E22" s="51">
        <v>0</v>
      </c>
      <c r="F22" s="52">
        <v>0</v>
      </c>
      <c r="G22" s="51">
        <v>0</v>
      </c>
      <c r="H22" s="52">
        <v>0</v>
      </c>
      <c r="I22" s="51">
        <v>16</v>
      </c>
      <c r="J22" s="52">
        <v>11.7</v>
      </c>
      <c r="K22" s="51">
        <v>0</v>
      </c>
      <c r="L22" s="52">
        <v>0</v>
      </c>
      <c r="M22" s="51">
        <v>0</v>
      </c>
      <c r="N22" s="52">
        <v>0</v>
      </c>
      <c r="O22" s="51">
        <v>0</v>
      </c>
      <c r="P22" s="52">
        <v>0</v>
      </c>
      <c r="Q22" s="51">
        <v>0</v>
      </c>
      <c r="R22" s="52">
        <v>11.1</v>
      </c>
      <c r="S22" s="51">
        <v>0</v>
      </c>
      <c r="T22" s="52">
        <v>0</v>
      </c>
      <c r="U22" s="51">
        <v>0</v>
      </c>
      <c r="V22" s="52">
        <v>0</v>
      </c>
      <c r="W22" s="51">
        <v>11</v>
      </c>
      <c r="X22" s="52">
        <v>11.1</v>
      </c>
      <c r="Y22" s="51">
        <v>17</v>
      </c>
      <c r="Z22" s="52">
        <v>11.5</v>
      </c>
      <c r="AA22" s="51">
        <v>47</v>
      </c>
      <c r="AB22" s="52">
        <v>11.1</v>
      </c>
      <c r="AC22" s="51">
        <v>0</v>
      </c>
      <c r="AD22" s="52">
        <v>0</v>
      </c>
      <c r="AE22" s="51">
        <v>0</v>
      </c>
      <c r="AF22" s="52">
        <v>11.1</v>
      </c>
      <c r="AG22" s="51">
        <v>42</v>
      </c>
      <c r="AH22" s="52">
        <v>11.1</v>
      </c>
      <c r="AI22" s="51">
        <v>1</v>
      </c>
      <c r="AJ22" s="52">
        <v>11.4</v>
      </c>
      <c r="AK22" s="51">
        <v>30</v>
      </c>
      <c r="AL22" s="52">
        <v>11.4</v>
      </c>
      <c r="AM22" s="51">
        <v>7</v>
      </c>
      <c r="AN22" s="52">
        <v>11.1</v>
      </c>
      <c r="AO22" s="51">
        <v>0</v>
      </c>
      <c r="AP22" s="52">
        <v>11.5</v>
      </c>
      <c r="AQ22" s="51">
        <v>0</v>
      </c>
      <c r="AR22" s="52">
        <v>0</v>
      </c>
      <c r="AS22" s="51">
        <v>0</v>
      </c>
      <c r="AT22" s="52">
        <v>11.1</v>
      </c>
      <c r="AU22" s="51">
        <v>18</v>
      </c>
      <c r="AV22" s="52">
        <v>11.2</v>
      </c>
      <c r="AW22" s="51">
        <v>0</v>
      </c>
      <c r="AX22" s="52">
        <v>0</v>
      </c>
      <c r="AY22" s="51">
        <v>0</v>
      </c>
      <c r="AZ22" s="52">
        <v>11.1</v>
      </c>
      <c r="BA22" s="51">
        <v>0</v>
      </c>
      <c r="BB22" s="52">
        <v>0</v>
      </c>
      <c r="BC22" s="51">
        <v>45</v>
      </c>
      <c r="BD22" s="52">
        <v>11.1</v>
      </c>
      <c r="BE22" s="51">
        <v>8</v>
      </c>
      <c r="BF22" s="52">
        <v>11.1</v>
      </c>
      <c r="BG22" s="51">
        <v>0</v>
      </c>
      <c r="BH22" s="52">
        <v>0</v>
      </c>
      <c r="BI22" s="51">
        <v>6</v>
      </c>
      <c r="BJ22" s="52">
        <v>11.4</v>
      </c>
      <c r="BK22" s="51">
        <v>17</v>
      </c>
      <c r="BL22" s="52">
        <v>11.1</v>
      </c>
      <c r="BM22" s="51">
        <v>0</v>
      </c>
      <c r="BN22" s="52">
        <v>11.4</v>
      </c>
      <c r="BO22" s="51">
        <v>0</v>
      </c>
      <c r="BP22" s="52">
        <v>0</v>
      </c>
      <c r="BQ22" s="51">
        <v>21</v>
      </c>
      <c r="BR22" s="52">
        <v>11.3</v>
      </c>
      <c r="BS22" s="51">
        <v>0</v>
      </c>
      <c r="BT22" s="52">
        <v>11.1</v>
      </c>
      <c r="BU22" s="51">
        <v>7</v>
      </c>
      <c r="BV22" s="52">
        <v>11.5</v>
      </c>
      <c r="BW22" s="51">
        <v>0</v>
      </c>
      <c r="BX22" s="52">
        <v>0</v>
      </c>
      <c r="BY22" s="69">
        <v>300</v>
      </c>
      <c r="BZ22" s="48">
        <v>11.1</v>
      </c>
    </row>
    <row r="23" spans="2:178">
      <c r="B23" s="68" t="s">
        <v>15</v>
      </c>
      <c r="C23" s="51">
        <v>0</v>
      </c>
      <c r="D23" s="52">
        <v>0</v>
      </c>
      <c r="E23" s="51">
        <v>0</v>
      </c>
      <c r="F23" s="52">
        <v>0</v>
      </c>
      <c r="G23" s="51">
        <v>0</v>
      </c>
      <c r="H23" s="52">
        <v>0</v>
      </c>
      <c r="I23" s="51">
        <v>0</v>
      </c>
      <c r="J23" s="52">
        <v>0</v>
      </c>
      <c r="K23" s="51">
        <v>0</v>
      </c>
      <c r="L23" s="52">
        <v>0</v>
      </c>
      <c r="M23" s="51">
        <v>0</v>
      </c>
      <c r="N23" s="52">
        <v>0</v>
      </c>
      <c r="O23" s="51">
        <v>0</v>
      </c>
      <c r="P23" s="52">
        <v>0</v>
      </c>
      <c r="Q23" s="51">
        <v>0</v>
      </c>
      <c r="R23" s="52">
        <v>0</v>
      </c>
      <c r="S23" s="51">
        <v>101</v>
      </c>
      <c r="T23" s="52">
        <v>12.3</v>
      </c>
      <c r="U23" s="51">
        <v>0</v>
      </c>
      <c r="V23" s="52">
        <v>0</v>
      </c>
      <c r="W23" s="51">
        <v>0</v>
      </c>
      <c r="X23" s="52">
        <v>0</v>
      </c>
      <c r="Y23" s="51">
        <v>0</v>
      </c>
      <c r="Z23" s="52">
        <v>0</v>
      </c>
      <c r="AA23" s="51">
        <v>0</v>
      </c>
      <c r="AB23" s="52">
        <v>0</v>
      </c>
      <c r="AC23" s="51">
        <v>0</v>
      </c>
      <c r="AD23" s="52">
        <v>0</v>
      </c>
      <c r="AE23" s="51">
        <v>0</v>
      </c>
      <c r="AF23" s="52">
        <v>12.1</v>
      </c>
      <c r="AG23" s="51">
        <v>0</v>
      </c>
      <c r="AH23" s="52">
        <v>0</v>
      </c>
      <c r="AI23" s="51">
        <v>0</v>
      </c>
      <c r="AJ23" s="52">
        <v>0</v>
      </c>
      <c r="AK23" s="51">
        <v>0</v>
      </c>
      <c r="AL23" s="52">
        <v>0</v>
      </c>
      <c r="AM23" s="51">
        <v>81</v>
      </c>
      <c r="AN23" s="52">
        <v>12.1</v>
      </c>
      <c r="AO23" s="51">
        <v>0</v>
      </c>
      <c r="AP23" s="52">
        <v>0</v>
      </c>
      <c r="AQ23" s="51">
        <v>0</v>
      </c>
      <c r="AR23" s="52">
        <v>0</v>
      </c>
      <c r="AS23" s="51">
        <v>0</v>
      </c>
      <c r="AT23" s="52">
        <v>0</v>
      </c>
      <c r="AU23" s="51">
        <v>22</v>
      </c>
      <c r="AV23" s="52">
        <v>12.1</v>
      </c>
      <c r="AW23" s="51">
        <v>0</v>
      </c>
      <c r="AX23" s="52">
        <v>0</v>
      </c>
      <c r="AY23" s="51">
        <v>0</v>
      </c>
      <c r="AZ23" s="52">
        <v>0</v>
      </c>
      <c r="BA23" s="51">
        <v>0</v>
      </c>
      <c r="BB23" s="52">
        <v>12.1</v>
      </c>
      <c r="BC23" s="51">
        <v>0</v>
      </c>
      <c r="BD23" s="52">
        <v>0</v>
      </c>
      <c r="BE23" s="51">
        <v>0</v>
      </c>
      <c r="BF23" s="52">
        <v>0</v>
      </c>
      <c r="BG23" s="51">
        <v>0</v>
      </c>
      <c r="BH23" s="52">
        <v>0</v>
      </c>
      <c r="BI23" s="51">
        <v>0</v>
      </c>
      <c r="BJ23" s="52">
        <v>0</v>
      </c>
      <c r="BK23" s="51">
        <v>0</v>
      </c>
      <c r="BL23" s="52">
        <v>0</v>
      </c>
      <c r="BM23" s="51">
        <v>0</v>
      </c>
      <c r="BN23" s="52">
        <v>0</v>
      </c>
      <c r="BO23" s="51">
        <v>0</v>
      </c>
      <c r="BP23" s="52">
        <v>0</v>
      </c>
      <c r="BQ23" s="51">
        <v>15</v>
      </c>
      <c r="BR23" s="52">
        <v>12.1</v>
      </c>
      <c r="BS23" s="51">
        <v>0</v>
      </c>
      <c r="BT23" s="52">
        <v>0</v>
      </c>
      <c r="BU23" s="51">
        <v>0</v>
      </c>
      <c r="BV23" s="52">
        <v>12.1</v>
      </c>
      <c r="BW23" s="51">
        <v>0</v>
      </c>
      <c r="BX23" s="52">
        <v>0</v>
      </c>
      <c r="BY23" s="69">
        <v>219</v>
      </c>
      <c r="BZ23" s="48">
        <v>12.1</v>
      </c>
    </row>
    <row r="24" spans="2:178">
      <c r="B24" s="68" t="s">
        <v>16</v>
      </c>
      <c r="C24" s="51">
        <v>1479</v>
      </c>
      <c r="D24" s="52">
        <v>13.1</v>
      </c>
      <c r="E24" s="51">
        <v>40</v>
      </c>
      <c r="F24" s="52">
        <v>13.92</v>
      </c>
      <c r="G24" s="51">
        <v>25</v>
      </c>
      <c r="H24" s="52">
        <v>13.92</v>
      </c>
      <c r="I24" s="51">
        <v>1166</v>
      </c>
      <c r="J24" s="52">
        <v>13.91</v>
      </c>
      <c r="K24" s="51">
        <v>7</v>
      </c>
      <c r="L24" s="52">
        <v>13.91</v>
      </c>
      <c r="M24" s="51">
        <v>227</v>
      </c>
      <c r="N24" s="52">
        <v>13.92</v>
      </c>
      <c r="O24" s="51">
        <v>0</v>
      </c>
      <c r="P24" s="52">
        <v>0</v>
      </c>
      <c r="Q24" s="51">
        <v>0</v>
      </c>
      <c r="R24" s="52">
        <v>13.1</v>
      </c>
      <c r="S24" s="51">
        <v>4032</v>
      </c>
      <c r="T24" s="52">
        <v>13.92</v>
      </c>
      <c r="U24" s="51">
        <v>203</v>
      </c>
      <c r="V24" s="52">
        <v>13.91</v>
      </c>
      <c r="W24" s="51">
        <v>151</v>
      </c>
      <c r="X24" s="52">
        <v>13.91</v>
      </c>
      <c r="Y24" s="51">
        <v>489</v>
      </c>
      <c r="Z24" s="52">
        <v>13.1</v>
      </c>
      <c r="AA24" s="51">
        <v>1914</v>
      </c>
      <c r="AB24" s="52">
        <v>13.1</v>
      </c>
      <c r="AC24" s="51">
        <v>138</v>
      </c>
      <c r="AD24" s="52">
        <v>13.1</v>
      </c>
      <c r="AE24" s="51">
        <v>44</v>
      </c>
      <c r="AF24" s="52">
        <v>13.1</v>
      </c>
      <c r="AG24" s="51">
        <v>97</v>
      </c>
      <c r="AH24" s="52">
        <v>13.6</v>
      </c>
      <c r="AI24" s="51">
        <v>116</v>
      </c>
      <c r="AJ24" s="52">
        <v>13.92</v>
      </c>
      <c r="AK24" s="51">
        <v>405</v>
      </c>
      <c r="AL24" s="52">
        <v>13.1</v>
      </c>
      <c r="AM24" s="51">
        <v>167</v>
      </c>
      <c r="AN24" s="52">
        <v>13.1</v>
      </c>
      <c r="AO24" s="51">
        <v>0</v>
      </c>
      <c r="AP24" s="52">
        <v>13.1</v>
      </c>
      <c r="AQ24" s="51">
        <v>11</v>
      </c>
      <c r="AR24" s="52">
        <v>13.92</v>
      </c>
      <c r="AS24" s="51">
        <v>8918</v>
      </c>
      <c r="AT24" s="52">
        <v>13.1</v>
      </c>
      <c r="AU24" s="51">
        <v>2825</v>
      </c>
      <c r="AV24" s="52">
        <v>13.1</v>
      </c>
      <c r="AW24" s="51">
        <v>0</v>
      </c>
      <c r="AX24" s="52">
        <v>0</v>
      </c>
      <c r="AY24" s="51">
        <v>440</v>
      </c>
      <c r="AZ24" s="52">
        <v>13.3</v>
      </c>
      <c r="BA24" s="51">
        <v>379</v>
      </c>
      <c r="BB24" s="52">
        <v>13.91</v>
      </c>
      <c r="BC24" s="51">
        <v>462</v>
      </c>
      <c r="BD24" s="52">
        <v>13.1</v>
      </c>
      <c r="BE24" s="51">
        <v>6</v>
      </c>
      <c r="BF24" s="52">
        <v>13.6</v>
      </c>
      <c r="BG24" s="51">
        <v>734</v>
      </c>
      <c r="BH24" s="52">
        <v>13.92</v>
      </c>
      <c r="BI24" s="51">
        <v>1126</v>
      </c>
      <c r="BJ24" s="52">
        <v>13.4</v>
      </c>
      <c r="BK24" s="51">
        <v>414</v>
      </c>
      <c r="BL24" s="52">
        <v>13.5</v>
      </c>
      <c r="BM24" s="51">
        <v>0</v>
      </c>
      <c r="BN24" s="52">
        <v>13.92</v>
      </c>
      <c r="BO24" s="51">
        <v>40</v>
      </c>
      <c r="BP24" s="52">
        <v>13.92</v>
      </c>
      <c r="BQ24" s="51">
        <v>726</v>
      </c>
      <c r="BR24" s="52">
        <v>13.1</v>
      </c>
      <c r="BS24" s="51">
        <v>0</v>
      </c>
      <c r="BT24" s="52">
        <v>13.4</v>
      </c>
      <c r="BU24" s="51">
        <v>0</v>
      </c>
      <c r="BV24" s="52">
        <v>13.91</v>
      </c>
      <c r="BW24" s="51">
        <v>0</v>
      </c>
      <c r="BX24" s="52">
        <v>0</v>
      </c>
      <c r="BY24" s="69">
        <v>26781</v>
      </c>
      <c r="BZ24" s="48">
        <v>13.1</v>
      </c>
    </row>
    <row r="25" spans="2:178">
      <c r="B25" s="68" t="s">
        <v>17</v>
      </c>
      <c r="C25" s="51">
        <v>263</v>
      </c>
      <c r="D25" s="52">
        <v>14.2</v>
      </c>
      <c r="E25" s="51">
        <v>0</v>
      </c>
      <c r="F25" s="52">
        <v>0</v>
      </c>
      <c r="G25" s="51">
        <v>0</v>
      </c>
      <c r="H25" s="52">
        <v>0</v>
      </c>
      <c r="I25" s="51">
        <v>63</v>
      </c>
      <c r="J25" s="52">
        <v>14.2</v>
      </c>
      <c r="K25" s="51">
        <v>0</v>
      </c>
      <c r="L25" s="52">
        <v>0</v>
      </c>
      <c r="M25" s="51">
        <v>0</v>
      </c>
      <c r="N25" s="52">
        <v>0</v>
      </c>
      <c r="O25" s="51">
        <v>0</v>
      </c>
      <c r="P25" s="52">
        <v>0</v>
      </c>
      <c r="Q25" s="51">
        <v>0</v>
      </c>
      <c r="R25" s="52">
        <v>0</v>
      </c>
      <c r="S25" s="51">
        <v>0</v>
      </c>
      <c r="T25" s="52">
        <v>0</v>
      </c>
      <c r="U25" s="51">
        <v>0</v>
      </c>
      <c r="V25" s="52">
        <v>0</v>
      </c>
      <c r="W25" s="51">
        <v>0</v>
      </c>
      <c r="X25" s="52">
        <v>0</v>
      </c>
      <c r="Y25" s="51">
        <v>655</v>
      </c>
      <c r="Z25" s="52">
        <v>14.1</v>
      </c>
      <c r="AA25" s="51">
        <v>1407</v>
      </c>
      <c r="AB25" s="52">
        <v>14.1</v>
      </c>
      <c r="AC25" s="51">
        <v>0</v>
      </c>
      <c r="AD25" s="52">
        <v>14.1</v>
      </c>
      <c r="AE25" s="51">
        <v>405</v>
      </c>
      <c r="AF25" s="52">
        <v>14.1</v>
      </c>
      <c r="AG25" s="51">
        <v>99</v>
      </c>
      <c r="AH25" s="52">
        <v>14.2</v>
      </c>
      <c r="AI25" s="51">
        <v>0</v>
      </c>
      <c r="AJ25" s="52">
        <v>0</v>
      </c>
      <c r="AK25" s="51">
        <v>0</v>
      </c>
      <c r="AL25" s="52">
        <v>0</v>
      </c>
      <c r="AM25" s="51">
        <v>10</v>
      </c>
      <c r="AN25" s="52">
        <v>14.2</v>
      </c>
      <c r="AO25" s="51">
        <v>0</v>
      </c>
      <c r="AP25" s="52">
        <v>0</v>
      </c>
      <c r="AQ25" s="51">
        <v>0</v>
      </c>
      <c r="AR25" s="52">
        <v>0</v>
      </c>
      <c r="AS25" s="51">
        <v>0</v>
      </c>
      <c r="AT25" s="52">
        <v>0</v>
      </c>
      <c r="AU25" s="51">
        <v>5518</v>
      </c>
      <c r="AV25" s="52">
        <v>14.1</v>
      </c>
      <c r="AW25" s="51">
        <v>0</v>
      </c>
      <c r="AX25" s="52">
        <v>0</v>
      </c>
      <c r="AY25" s="51">
        <v>0</v>
      </c>
      <c r="AZ25" s="52">
        <v>14.3</v>
      </c>
      <c r="BA25" s="51">
        <v>37</v>
      </c>
      <c r="BB25" s="52">
        <v>14.2</v>
      </c>
      <c r="BC25" s="51">
        <v>6</v>
      </c>
      <c r="BD25" s="52">
        <v>14.2</v>
      </c>
      <c r="BE25" s="51">
        <v>0</v>
      </c>
      <c r="BF25" s="52">
        <v>0</v>
      </c>
      <c r="BG25" s="51">
        <v>20</v>
      </c>
      <c r="BH25" s="52">
        <v>14.5</v>
      </c>
      <c r="BI25" s="51">
        <v>50</v>
      </c>
      <c r="BJ25" s="52">
        <v>14.2</v>
      </c>
      <c r="BK25" s="51">
        <v>0</v>
      </c>
      <c r="BL25" s="52">
        <v>0</v>
      </c>
      <c r="BM25" s="51">
        <v>0</v>
      </c>
      <c r="BN25" s="52">
        <v>0</v>
      </c>
      <c r="BO25" s="51">
        <v>0</v>
      </c>
      <c r="BP25" s="52">
        <v>0</v>
      </c>
      <c r="BQ25" s="51">
        <v>132</v>
      </c>
      <c r="BR25" s="52">
        <v>14.3</v>
      </c>
      <c r="BS25" s="51">
        <v>0</v>
      </c>
      <c r="BT25" s="52">
        <v>0</v>
      </c>
      <c r="BU25" s="51">
        <v>0</v>
      </c>
      <c r="BV25" s="52">
        <v>14.2</v>
      </c>
      <c r="BW25" s="51">
        <v>0</v>
      </c>
      <c r="BX25" s="52">
        <v>0</v>
      </c>
      <c r="BY25" s="69">
        <v>8665</v>
      </c>
      <c r="BZ25" s="48">
        <v>14.1</v>
      </c>
    </row>
    <row r="26" spans="2:178" ht="15" thickBot="1">
      <c r="B26" s="77" t="s">
        <v>18</v>
      </c>
      <c r="C26" s="78">
        <v>10</v>
      </c>
      <c r="D26" s="79">
        <v>15.3</v>
      </c>
      <c r="E26" s="78">
        <v>1054</v>
      </c>
      <c r="F26" s="79">
        <v>15.1</v>
      </c>
      <c r="G26" s="78">
        <v>712</v>
      </c>
      <c r="H26" s="79">
        <v>15.1</v>
      </c>
      <c r="I26" s="78">
        <v>31929</v>
      </c>
      <c r="J26" s="79">
        <v>15.1</v>
      </c>
      <c r="K26" s="78">
        <v>504</v>
      </c>
      <c r="L26" s="79">
        <v>15.1</v>
      </c>
      <c r="M26" s="78">
        <v>2481</v>
      </c>
      <c r="N26" s="79">
        <v>15.1</v>
      </c>
      <c r="O26" s="78">
        <v>19172</v>
      </c>
      <c r="P26" s="79">
        <v>15.1</v>
      </c>
      <c r="Q26" s="78">
        <v>0</v>
      </c>
      <c r="R26" s="79">
        <v>15.3</v>
      </c>
      <c r="S26" s="78">
        <v>19309</v>
      </c>
      <c r="T26" s="79">
        <v>15.1</v>
      </c>
      <c r="U26" s="78">
        <v>601</v>
      </c>
      <c r="V26" s="79">
        <v>15.1</v>
      </c>
      <c r="W26" s="78">
        <v>3312</v>
      </c>
      <c r="X26" s="79">
        <v>15.1</v>
      </c>
      <c r="Y26" s="78">
        <v>1309</v>
      </c>
      <c r="Z26" s="79">
        <v>15.3</v>
      </c>
      <c r="AA26" s="78">
        <v>3143</v>
      </c>
      <c r="AB26" s="79">
        <v>15.3</v>
      </c>
      <c r="AC26" s="78">
        <v>5580</v>
      </c>
      <c r="AD26" s="79">
        <v>15.3</v>
      </c>
      <c r="AE26" s="78">
        <v>359</v>
      </c>
      <c r="AF26" s="79">
        <v>15.2</v>
      </c>
      <c r="AG26" s="78">
        <v>0</v>
      </c>
      <c r="AH26" s="79">
        <v>15.1</v>
      </c>
      <c r="AI26" s="78">
        <v>19</v>
      </c>
      <c r="AJ26" s="79">
        <v>15.1</v>
      </c>
      <c r="AK26" s="78">
        <v>153</v>
      </c>
      <c r="AL26" s="79">
        <v>15.1</v>
      </c>
      <c r="AM26" s="78">
        <v>4481</v>
      </c>
      <c r="AN26" s="79">
        <v>15.1</v>
      </c>
      <c r="AO26" s="78">
        <v>0</v>
      </c>
      <c r="AP26" s="79">
        <v>0</v>
      </c>
      <c r="AQ26" s="78">
        <v>0</v>
      </c>
      <c r="AR26" s="79">
        <v>0</v>
      </c>
      <c r="AS26" s="78">
        <v>45412</v>
      </c>
      <c r="AT26" s="79">
        <v>15.1</v>
      </c>
      <c r="AU26" s="78">
        <v>618</v>
      </c>
      <c r="AV26" s="79">
        <v>15.4</v>
      </c>
      <c r="AW26" s="78">
        <v>2213</v>
      </c>
      <c r="AX26" s="79">
        <v>15.1</v>
      </c>
      <c r="AY26" s="78">
        <v>0</v>
      </c>
      <c r="AZ26" s="79">
        <v>15.1</v>
      </c>
      <c r="BA26" s="78">
        <v>3156</v>
      </c>
      <c r="BB26" s="79">
        <v>15.1</v>
      </c>
      <c r="BC26" s="78">
        <v>0</v>
      </c>
      <c r="BD26" s="79">
        <v>15.1</v>
      </c>
      <c r="BE26" s="78">
        <v>2616</v>
      </c>
      <c r="BF26" s="79">
        <v>15.1</v>
      </c>
      <c r="BG26" s="78">
        <v>30</v>
      </c>
      <c r="BH26" s="79">
        <v>15.6</v>
      </c>
      <c r="BI26" s="78">
        <v>11742</v>
      </c>
      <c r="BJ26" s="79">
        <v>15.1</v>
      </c>
      <c r="BK26" s="78">
        <v>0</v>
      </c>
      <c r="BL26" s="79">
        <v>0</v>
      </c>
      <c r="BM26" s="78">
        <v>0</v>
      </c>
      <c r="BN26" s="79">
        <v>15.3</v>
      </c>
      <c r="BO26" s="78">
        <v>1000</v>
      </c>
      <c r="BP26" s="79">
        <v>15.1</v>
      </c>
      <c r="BQ26" s="78">
        <v>4484</v>
      </c>
      <c r="BR26" s="79">
        <v>15.1</v>
      </c>
      <c r="BS26" s="78">
        <v>0</v>
      </c>
      <c r="BT26" s="79">
        <v>15.3</v>
      </c>
      <c r="BU26" s="78">
        <v>1140</v>
      </c>
      <c r="BV26" s="79">
        <v>15.3</v>
      </c>
      <c r="BW26" s="78">
        <v>0</v>
      </c>
      <c r="BX26" s="79">
        <v>0</v>
      </c>
      <c r="BY26" s="80">
        <v>166539</v>
      </c>
      <c r="BZ26" s="48">
        <v>15.1</v>
      </c>
    </row>
    <row r="27" spans="2:178"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</row>
    <row r="28" spans="2:178"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</row>
    <row r="29" spans="2:178"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</row>
    <row r="30" spans="2:178"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</row>
    <row r="31" spans="2:178"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</row>
    <row r="32" spans="2:178"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</row>
    <row r="33" spans="2:78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</row>
    <row r="34" spans="2:78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</row>
    <row r="35" spans="2:78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</row>
    <row r="36" spans="2:78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</row>
    <row r="37" spans="2:78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</row>
    <row r="38" spans="2:78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</row>
    <row r="39" spans="2:78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</row>
    <row r="40" spans="2:78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</row>
    <row r="41" spans="2:78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</row>
    <row r="42" spans="2:78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</row>
    <row r="43" spans="2:78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</row>
    <row r="44" spans="2:78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</row>
    <row r="45" spans="2:78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</row>
    <row r="46" spans="2:78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</row>
    <row r="47" spans="2:78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</row>
    <row r="48" spans="2:78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</row>
    <row r="49" spans="2:78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</row>
    <row r="50" spans="2:78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</row>
    <row r="51" spans="2:78"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</row>
    <row r="52" spans="2:78"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</row>
    <row r="53" spans="2:78"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</row>
    <row r="54" spans="2:78"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</row>
    <row r="55" spans="2:78"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</row>
    <row r="56" spans="2:78"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</row>
    <row r="57" spans="2:78"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</row>
    <row r="58" spans="2:78"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</row>
    <row r="59" spans="2:78"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</row>
    <row r="60" spans="2:78"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</row>
    <row r="61" spans="2:78"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</row>
    <row r="62" spans="2:78"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</row>
    <row r="63" spans="2:78"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</row>
    <row r="64" spans="2:78"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</row>
    <row r="65" spans="2:40"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</row>
    <row r="66" spans="2:40"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</row>
    <row r="67" spans="2:40"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</row>
    <row r="68" spans="2:40"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</row>
    <row r="69" spans="2:40"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</row>
    <row r="70" spans="2:40"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</row>
    <row r="71" spans="2:40"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</row>
    <row r="72" spans="2:40"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</row>
    <row r="73" spans="2:40"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</row>
    <row r="74" spans="2:40"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</row>
    <row r="75" spans="2:40"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</row>
    <row r="76" spans="2:40"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</row>
    <row r="77" spans="2:40"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</row>
    <row r="78" spans="2:40"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</row>
    <row r="79" spans="2:40"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</row>
    <row r="80" spans="2:40"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</row>
    <row r="81" spans="2:40"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</row>
    <row r="82" spans="2:40"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</row>
    <row r="83" spans="2:40"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</row>
    <row r="84" spans="2:40"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</row>
    <row r="85" spans="2:40"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</row>
    <row r="86" spans="2:40"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</row>
    <row r="87" spans="2:40"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</row>
    <row r="88" spans="2:40"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</row>
    <row r="89" spans="2:40"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</row>
    <row r="90" spans="2:40"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</row>
    <row r="91" spans="2:40"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</row>
    <row r="92" spans="2:40"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</row>
    <row r="93" spans="2:40"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</row>
    <row r="94" spans="2:40"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</row>
    <row r="95" spans="2:40"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</row>
    <row r="96" spans="2:40"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</row>
    <row r="97" spans="2:40"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</row>
    <row r="98" spans="2:40"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</row>
    <row r="99" spans="2:40"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</row>
    <row r="100" spans="2:40"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</row>
    <row r="101" spans="2:40"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</row>
    <row r="102" spans="2:40"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</row>
    <row r="103" spans="2:40"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</row>
    <row r="104" spans="2:40"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</row>
    <row r="105" spans="2:40"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</row>
    <row r="106" spans="2:40"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</row>
    <row r="107" spans="2:40"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</row>
    <row r="108" spans="2:40"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</row>
    <row r="109" spans="2:40"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</row>
    <row r="110" spans="2:40"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</row>
    <row r="111" spans="2:40"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</row>
    <row r="112" spans="2:40"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</row>
    <row r="113" spans="2:40"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</row>
    <row r="114" spans="2:40"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</row>
    <row r="115" spans="2:40"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</row>
    <row r="116" spans="2:40"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</row>
    <row r="117" spans="2:40"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</row>
    <row r="118" spans="2:40"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</row>
    <row r="119" spans="2:40"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</row>
    <row r="120" spans="2:40"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</row>
    <row r="121" spans="2:40"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</row>
    <row r="122" spans="2:40"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</row>
    <row r="123" spans="2:40"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</row>
    <row r="124" spans="2:40"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</row>
    <row r="125" spans="2:40"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</row>
    <row r="126" spans="2:40"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</row>
    <row r="127" spans="2:40"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</row>
    <row r="128" spans="2:40"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</row>
    <row r="129" spans="2:40"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</row>
    <row r="130" spans="2:40"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</row>
    <row r="131" spans="2:40"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</row>
    <row r="132" spans="2:40"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</row>
    <row r="133" spans="2:40"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</row>
    <row r="134" spans="2:40"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</row>
    <row r="135" spans="2:40"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</row>
    <row r="136" spans="2:40"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</row>
    <row r="137" spans="2:40"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</row>
    <row r="138" spans="2:40"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</row>
    <row r="139" spans="2:40"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</row>
    <row r="140" spans="2:40"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</row>
    <row r="141" spans="2:40"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</row>
    <row r="142" spans="2:40"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</row>
    <row r="143" spans="2:40"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</row>
    <row r="144" spans="2:40"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</row>
    <row r="145" spans="2:40"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</row>
    <row r="146" spans="2:40"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</row>
    <row r="147" spans="2:40"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</row>
    <row r="148" spans="2:40"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</row>
    <row r="149" spans="2:40"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</row>
    <row r="150" spans="2:40"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</row>
    <row r="151" spans="2:40"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</row>
    <row r="152" spans="2:40"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</row>
    <row r="153" spans="2:40"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</row>
    <row r="154" spans="2:40"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</row>
    <row r="155" spans="2:40"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</row>
    <row r="156" spans="2:40"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</row>
    <row r="157" spans="2:40"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</row>
    <row r="158" spans="2:40"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</row>
    <row r="159" spans="2:40"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</row>
    <row r="160" spans="2:40"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</row>
    <row r="161" spans="2:40"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</row>
    <row r="162" spans="2:40"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</row>
    <row r="163" spans="2:40"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</row>
    <row r="164" spans="2:40"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</row>
    <row r="165" spans="2:40"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</row>
    <row r="166" spans="2:40"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</row>
    <row r="167" spans="2:40"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</row>
    <row r="168" spans="2:40"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</row>
    <row r="169" spans="2:40"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</row>
    <row r="170" spans="2:40"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</row>
    <row r="171" spans="2:40"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</row>
    <row r="172" spans="2:40"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</row>
    <row r="173" spans="2:40"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</row>
    <row r="174" spans="2:40"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</row>
    <row r="175" spans="2:40"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  <c r="AN175" s="46"/>
    </row>
    <row r="176" spans="2:40"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</row>
    <row r="177" spans="2:40"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</row>
    <row r="178" spans="2:40"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  <c r="AM178" s="46"/>
      <c r="AN178" s="46"/>
    </row>
    <row r="179" spans="2:40"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  <c r="AM179" s="46"/>
      <c r="AN179" s="46"/>
    </row>
    <row r="180" spans="2:40"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  <c r="AN180" s="46"/>
    </row>
    <row r="181" spans="2:40"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  <c r="AN181" s="46"/>
    </row>
    <row r="182" spans="2:40"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</row>
    <row r="183" spans="2:40"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  <c r="AN183" s="46"/>
    </row>
    <row r="184" spans="2:40"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</row>
    <row r="185" spans="2:40"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</row>
    <row r="186" spans="2:40"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</row>
    <row r="187" spans="2:40"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  <c r="AN187" s="46"/>
    </row>
    <row r="188" spans="2:40"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  <c r="AM188" s="46"/>
      <c r="AN188" s="46"/>
    </row>
    <row r="189" spans="2:40"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</row>
    <row r="190" spans="2:40"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  <c r="AN190" s="46"/>
    </row>
    <row r="191" spans="2:40"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  <c r="AN191" s="46"/>
    </row>
    <row r="192" spans="2:40"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  <c r="AL192" s="46"/>
      <c r="AM192" s="46"/>
      <c r="AN192" s="46"/>
    </row>
    <row r="193" spans="2:40"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  <c r="AM193" s="46"/>
      <c r="AN193" s="46"/>
    </row>
    <row r="194" spans="2:40"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  <c r="AN194" s="46"/>
    </row>
    <row r="195" spans="2:40"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</row>
    <row r="196" spans="2:40"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  <c r="AM196" s="46"/>
      <c r="AN196" s="46"/>
    </row>
    <row r="197" spans="2:40"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  <c r="AN197" s="46"/>
    </row>
    <row r="198" spans="2:40"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  <c r="AM198" s="46"/>
      <c r="AN198" s="46"/>
    </row>
    <row r="199" spans="2:40"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  <c r="AM199" s="46"/>
      <c r="AN199" s="46"/>
    </row>
    <row r="200" spans="2:40"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  <c r="AM200" s="46"/>
      <c r="AN200" s="46"/>
    </row>
    <row r="201" spans="2:40"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</row>
    <row r="202" spans="2:40"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 s="46"/>
      <c r="AL202" s="46"/>
      <c r="AM202" s="46"/>
      <c r="AN202" s="46"/>
    </row>
    <row r="203" spans="2:40"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  <c r="AM203" s="46"/>
      <c r="AN203" s="46"/>
    </row>
    <row r="204" spans="2:40"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  <c r="AM204" s="46"/>
      <c r="AN204" s="46"/>
    </row>
    <row r="205" spans="2:40"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  <c r="AM205" s="46"/>
      <c r="AN205" s="46"/>
    </row>
    <row r="206" spans="2:40"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 s="46"/>
      <c r="AL206" s="46"/>
      <c r="AM206" s="46"/>
      <c r="AN206" s="46"/>
    </row>
    <row r="207" spans="2:40"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  <c r="AN207" s="46"/>
    </row>
    <row r="208" spans="2:40"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  <c r="AL208" s="46"/>
      <c r="AM208" s="46"/>
      <c r="AN208" s="46"/>
    </row>
    <row r="209" spans="2:40"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 s="46"/>
      <c r="AL209" s="46"/>
      <c r="AM209" s="46"/>
      <c r="AN209" s="46"/>
    </row>
    <row r="210" spans="2:40"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 s="46"/>
      <c r="AL210" s="46"/>
      <c r="AM210" s="46"/>
      <c r="AN210" s="46"/>
    </row>
    <row r="211" spans="2:40"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 s="46"/>
      <c r="AL211" s="46"/>
      <c r="AM211" s="46"/>
      <c r="AN211" s="46"/>
    </row>
    <row r="212" spans="2:40"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 s="46"/>
      <c r="AL212" s="46"/>
      <c r="AM212" s="46"/>
      <c r="AN212" s="46"/>
    </row>
    <row r="213" spans="2:40"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  <c r="AL213" s="46"/>
      <c r="AM213" s="46"/>
      <c r="AN213" s="46"/>
    </row>
    <row r="214" spans="2:40"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 s="46"/>
      <c r="AL214" s="46"/>
      <c r="AM214" s="46"/>
      <c r="AN214" s="46"/>
    </row>
    <row r="215" spans="2:40"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</row>
    <row r="216" spans="2:40"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  <c r="AM216" s="46"/>
      <c r="AN216" s="46"/>
    </row>
    <row r="217" spans="2:40"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6"/>
    </row>
    <row r="218" spans="2:40"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  <c r="AK218" s="46"/>
      <c r="AL218" s="46"/>
      <c r="AM218" s="46"/>
      <c r="AN218" s="46"/>
    </row>
    <row r="219" spans="2:40"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  <c r="AK219" s="46"/>
      <c r="AL219" s="46"/>
      <c r="AM219" s="46"/>
      <c r="AN219" s="46"/>
    </row>
    <row r="220" spans="2:40"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46"/>
      <c r="AD220" s="46"/>
      <c r="AE220" s="46"/>
      <c r="AF220" s="46"/>
      <c r="AG220" s="46"/>
      <c r="AH220" s="46"/>
      <c r="AI220" s="46"/>
      <c r="AJ220" s="46"/>
      <c r="AK220" s="46"/>
      <c r="AL220" s="46"/>
      <c r="AM220" s="46"/>
      <c r="AN220" s="46"/>
    </row>
    <row r="221" spans="2:40"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46"/>
      <c r="AD221" s="46"/>
      <c r="AE221" s="46"/>
      <c r="AF221" s="46"/>
      <c r="AG221" s="46"/>
      <c r="AH221" s="46"/>
      <c r="AI221" s="46"/>
      <c r="AJ221" s="46"/>
      <c r="AK221" s="46"/>
      <c r="AL221" s="46"/>
      <c r="AM221" s="46"/>
      <c r="AN221" s="46"/>
    </row>
    <row r="222" spans="2:40"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  <c r="AA222" s="46"/>
      <c r="AB222" s="46"/>
      <c r="AC222" s="46"/>
      <c r="AD222" s="46"/>
      <c r="AE222" s="46"/>
      <c r="AF222" s="46"/>
      <c r="AG222" s="46"/>
      <c r="AH222" s="46"/>
      <c r="AI222" s="46"/>
      <c r="AJ222" s="46"/>
      <c r="AK222" s="46"/>
      <c r="AL222" s="46"/>
      <c r="AM222" s="46"/>
      <c r="AN222" s="46"/>
    </row>
    <row r="223" spans="2:40"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6"/>
      <c r="AD223" s="46"/>
      <c r="AE223" s="46"/>
      <c r="AF223" s="46"/>
      <c r="AG223" s="46"/>
      <c r="AH223" s="46"/>
      <c r="AI223" s="46"/>
      <c r="AJ223" s="46"/>
      <c r="AK223" s="46"/>
      <c r="AL223" s="46"/>
      <c r="AM223" s="46"/>
      <c r="AN223" s="46"/>
    </row>
    <row r="224" spans="2:40"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  <c r="AC224" s="46"/>
      <c r="AD224" s="46"/>
      <c r="AE224" s="46"/>
      <c r="AF224" s="46"/>
      <c r="AG224" s="46"/>
      <c r="AH224" s="46"/>
      <c r="AI224" s="46"/>
      <c r="AJ224" s="46"/>
      <c r="AK224" s="46"/>
      <c r="AL224" s="46"/>
      <c r="AM224" s="46"/>
      <c r="AN224" s="46"/>
    </row>
    <row r="225" spans="2:40"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</row>
    <row r="226" spans="2:40"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6"/>
      <c r="AD226" s="46"/>
      <c r="AE226" s="46"/>
      <c r="AF226" s="46"/>
      <c r="AG226" s="46"/>
      <c r="AH226" s="46"/>
      <c r="AI226" s="46"/>
      <c r="AJ226" s="46"/>
      <c r="AK226" s="46"/>
      <c r="AL226" s="46"/>
      <c r="AM226" s="46"/>
      <c r="AN226" s="46"/>
    </row>
    <row r="227" spans="2:40"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46"/>
      <c r="AD227" s="46"/>
      <c r="AE227" s="46"/>
      <c r="AF227" s="46"/>
      <c r="AG227" s="46"/>
      <c r="AH227" s="46"/>
      <c r="AI227" s="46"/>
      <c r="AJ227" s="46"/>
      <c r="AK227" s="46"/>
      <c r="AL227" s="46"/>
      <c r="AM227" s="46"/>
      <c r="AN227" s="46"/>
    </row>
  </sheetData>
  <phoneticPr fontId="16" type="noConversion"/>
  <pageMargins left="0.70866141732283472" right="0.70866141732283472" top="0.74803149606299213" bottom="0.74803149606299213" header="0.31496062992125984" footer="0.31496062992125984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Spend by theme and country</vt:lpstr>
      <vt:lpstr>By Country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2015-04-24T13:13:08Z</cp:lastPrinted>
  <dcterms:created xsi:type="dcterms:W3CDTF">2015-04-16T15:14:09Z</dcterms:created>
  <dcterms:modified xsi:type="dcterms:W3CDTF">2015-09-30T22:38:00Z</dcterms:modified>
</cp:coreProperties>
</file>