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970" windowHeight="95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34" i="1" l="1"/>
  <c r="A33" i="1"/>
  <c r="A32" i="1"/>
  <c r="D26" i="1"/>
  <c r="D20" i="1"/>
  <c r="D19" i="1"/>
  <c r="D15" i="1"/>
  <c r="D12" i="1"/>
  <c r="D11" i="1"/>
  <c r="D9" i="1"/>
  <c r="D7" i="1"/>
  <c r="C4" i="1"/>
  <c r="D3" i="1"/>
  <c r="C3" i="1"/>
  <c r="C2" i="1"/>
</calcChain>
</file>

<file path=xl/sharedStrings.xml><?xml version="1.0" encoding="utf-8"?>
<sst xmlns="http://schemas.openxmlformats.org/spreadsheetml/2006/main" count="42" uniqueCount="34">
  <si>
    <t>Numbers ($mln)</t>
  </si>
  <si>
    <t>2019 targeted</t>
  </si>
  <si>
    <t>Notes</t>
  </si>
  <si>
    <t>Total revenue</t>
  </si>
  <si>
    <t>Total expenses</t>
  </si>
  <si>
    <t xml:space="preserve">Total committed transfers </t>
  </si>
  <si>
    <t>Committed transfers by country/project</t>
  </si>
  <si>
    <t>Kenya</t>
  </si>
  <si>
    <t xml:space="preserve">Kenya Rolling </t>
  </si>
  <si>
    <t>Basic Income</t>
  </si>
  <si>
    <t>Enrollment complete</t>
  </si>
  <si>
    <t>Kenya Youth Urban</t>
  </si>
  <si>
    <t>Uganda</t>
  </si>
  <si>
    <t>Uganda Rolling</t>
  </si>
  <si>
    <t xml:space="preserve">Uganda Refugees </t>
  </si>
  <si>
    <t xml:space="preserve">Coffee </t>
  </si>
  <si>
    <t>N/A</t>
  </si>
  <si>
    <t>Rwanda</t>
  </si>
  <si>
    <t>Rwanda Rolling</t>
  </si>
  <si>
    <t xml:space="preserve">Rwanda Refugees </t>
  </si>
  <si>
    <t xml:space="preserve">Rwanda Benchmarking </t>
  </si>
  <si>
    <t>Liberia</t>
  </si>
  <si>
    <t xml:space="preserve">USAID Liberia </t>
  </si>
  <si>
    <t xml:space="preserve">King Liberia </t>
  </si>
  <si>
    <t>US</t>
  </si>
  <si>
    <t xml:space="preserve">Hurricanes </t>
  </si>
  <si>
    <t>DRC</t>
  </si>
  <si>
    <t>USAID DRC</t>
  </si>
  <si>
    <t>Pending resolution on research plan/timeline</t>
  </si>
  <si>
    <t xml:space="preserve">Malawi </t>
  </si>
  <si>
    <t xml:space="preserve">USAID Malawi </t>
  </si>
  <si>
    <t xml:space="preserve">Total # of households </t>
  </si>
  <si>
    <t>~34K households</t>
  </si>
  <si>
    <t xml:space="preserve">Sources: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</si>
</sst>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"/>
    <numFmt numFmtId="165" formatCode="&quot;$&quot;#,##0.000"/>
    <numFmt numFmtId="166" formatCode="&quot;$&quot;#,##0"/>
    <numFmt numFmtId="167" formatCode="0.00000"/>
  </numFmts>
  <fonts count="8" x14ac:knownFonts="1">
    <font>
      <sz val="10"/>
      <color rgb="FF000000"/>
      <name val="Arial"/>
    </font>
    <font>
      <b/>
      <sz val="10"/>
      <color rgb="FFFFFFFF"/>
      <name val="Calibri"/>
    </font>
    <font>
      <sz val="10"/>
      <name val="Arial"/>
    </font>
    <font>
      <b/>
      <sz val="10"/>
      <name val="Calibri"/>
    </font>
    <font>
      <sz val="10"/>
      <name val="Arial"/>
    </font>
    <font>
      <sz val="10"/>
      <name val="Calibri"/>
    </font>
    <font>
      <i/>
      <sz val="8"/>
      <name val="Arial"/>
    </font>
    <font>
      <i/>
      <u/>
      <sz val="8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2" xfId="0" applyFont="1" applyBorder="1" applyAlignment="1"/>
    <xf numFmtId="0" fontId="4" fillId="0" borderId="0" xfId="0" applyFont="1" applyAlignment="1"/>
    <xf numFmtId="164" fontId="5" fillId="3" borderId="0" xfId="0" applyNumberFormat="1" applyFont="1" applyFill="1" applyAlignment="1">
      <alignment horizontal="center"/>
    </xf>
    <xf numFmtId="10" fontId="2" fillId="0" borderId="0" xfId="0" applyNumberFormat="1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/>
    <xf numFmtId="3" fontId="5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165" fontId="2" fillId="0" borderId="0" xfId="0" applyNumberFormat="1" applyFont="1"/>
    <xf numFmtId="0" fontId="3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3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2" xfId="0" applyFont="1" applyBorder="1" applyAlignment="1"/>
    <xf numFmtId="3" fontId="3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167" fontId="2" fillId="0" borderId="0" xfId="0" applyNumberFormat="1" applyFont="1"/>
    <xf numFmtId="0" fontId="6" fillId="0" borderId="0" xfId="0" applyFont="1" applyAlignment="1"/>
    <xf numFmtId="0" fontId="3" fillId="0" borderId="3" xfId="0" applyFont="1" applyBorder="1" applyAlignment="1">
      <alignment horizontal="right" vertic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5"/>
  <sheetViews>
    <sheetView showGridLines="0" tabSelected="1" workbookViewId="0">
      <selection sqref="A1:B1"/>
    </sheetView>
  </sheetViews>
  <sheetFormatPr defaultColWidth="14.42578125" defaultRowHeight="15.75" customHeight="1" x14ac:dyDescent="0.2"/>
  <cols>
    <col min="1" max="1" width="13.140625" customWidth="1"/>
    <col min="2" max="2" width="22.7109375" customWidth="1"/>
    <col min="3" max="3" width="14.42578125" customWidth="1"/>
    <col min="4" max="4" width="14.85546875" customWidth="1"/>
    <col min="6" max="6" width="37.85546875" customWidth="1"/>
  </cols>
  <sheetData>
    <row r="1" spans="1:7" ht="12.75" x14ac:dyDescent="0.2">
      <c r="A1" s="28" t="s">
        <v>0</v>
      </c>
      <c r="B1" s="29"/>
      <c r="C1" s="1">
        <v>2018</v>
      </c>
      <c r="D1" s="1" t="s">
        <v>1</v>
      </c>
      <c r="F1" s="2" t="s">
        <v>2</v>
      </c>
    </row>
    <row r="2" spans="1:7" ht="12.75" x14ac:dyDescent="0.2">
      <c r="A2" s="3" t="s">
        <v>3</v>
      </c>
      <c r="B2" s="4"/>
      <c r="C2" s="5">
        <f>55623481/10^6</f>
        <v>55.623480999999998</v>
      </c>
      <c r="D2" s="5">
        <v>53.1</v>
      </c>
    </row>
    <row r="3" spans="1:7" ht="12.75" x14ac:dyDescent="0.2">
      <c r="A3" s="3" t="s">
        <v>4</v>
      </c>
      <c r="B3" s="4"/>
      <c r="C3" s="5">
        <f>69555152/10^6</f>
        <v>69.555152000000007</v>
      </c>
      <c r="D3" s="5">
        <f>41.34+3.05</f>
        <v>44.39</v>
      </c>
    </row>
    <row r="4" spans="1:7" ht="12.75" x14ac:dyDescent="0.2">
      <c r="A4" s="3" t="s">
        <v>5</v>
      </c>
      <c r="B4" s="4"/>
      <c r="C4" s="5">
        <f>59205465/10^6</f>
        <v>59.205464999999997</v>
      </c>
      <c r="D4" s="5">
        <v>33.950000000000003</v>
      </c>
      <c r="F4" s="6"/>
      <c r="G4" s="6"/>
    </row>
    <row r="5" spans="1:7" ht="11.25" customHeight="1" x14ac:dyDescent="0.2">
      <c r="A5" s="7"/>
      <c r="B5" s="8"/>
      <c r="C5" s="9"/>
      <c r="D5" s="10"/>
    </row>
    <row r="6" spans="1:7" ht="12.75" x14ac:dyDescent="0.2">
      <c r="A6" s="11" t="s">
        <v>6</v>
      </c>
      <c r="B6" s="7"/>
      <c r="C6" s="5"/>
      <c r="D6" s="5"/>
      <c r="E6" s="12"/>
    </row>
    <row r="7" spans="1:7" ht="12.75" x14ac:dyDescent="0.2">
      <c r="A7" s="26" t="s">
        <v>7</v>
      </c>
      <c r="B7" s="14" t="s">
        <v>8</v>
      </c>
      <c r="C7" s="5">
        <v>14.6</v>
      </c>
      <c r="D7" s="5">
        <f>8988498.34/10^6</f>
        <v>8.9884983399999996</v>
      </c>
      <c r="E7" s="12"/>
    </row>
    <row r="8" spans="1:7" ht="12.75" x14ac:dyDescent="0.2">
      <c r="A8" s="27"/>
      <c r="B8" s="14" t="s">
        <v>9</v>
      </c>
      <c r="C8" s="5">
        <v>17.5</v>
      </c>
      <c r="D8" s="5">
        <v>0</v>
      </c>
      <c r="F8" s="15" t="s">
        <v>10</v>
      </c>
    </row>
    <row r="9" spans="1:7" ht="12.75" x14ac:dyDescent="0.2">
      <c r="A9" s="27"/>
      <c r="B9" s="14" t="s">
        <v>11</v>
      </c>
      <c r="C9" s="5">
        <v>1.1000000000000001</v>
      </c>
      <c r="D9" s="5">
        <f>157006.1/10^6</f>
        <v>0.15700610000000001</v>
      </c>
    </row>
    <row r="10" spans="1:7" ht="11.25" customHeight="1" x14ac:dyDescent="0.2">
      <c r="A10" s="7"/>
      <c r="B10" s="14"/>
      <c r="C10" s="5"/>
      <c r="D10" s="5"/>
    </row>
    <row r="11" spans="1:7" ht="12.75" x14ac:dyDescent="0.2">
      <c r="A11" s="26" t="s">
        <v>12</v>
      </c>
      <c r="B11" s="14" t="s">
        <v>13</v>
      </c>
      <c r="C11" s="5">
        <v>6.6</v>
      </c>
      <c r="D11" s="5">
        <f>6391729.97/10^6</f>
        <v>6.3917299700000001</v>
      </c>
    </row>
    <row r="12" spans="1:7" ht="12.75" x14ac:dyDescent="0.2">
      <c r="A12" s="27"/>
      <c r="B12" s="14" t="s">
        <v>14</v>
      </c>
      <c r="C12" s="5">
        <v>2.2999999999999998</v>
      </c>
      <c r="D12" s="5">
        <f>3827918.13/10^6</f>
        <v>3.82791813</v>
      </c>
    </row>
    <row r="13" spans="1:7" ht="12.75" x14ac:dyDescent="0.2">
      <c r="A13" s="27"/>
      <c r="B13" s="14" t="s">
        <v>15</v>
      </c>
      <c r="C13" s="5">
        <v>1.6</v>
      </c>
      <c r="D13" s="5" t="s">
        <v>16</v>
      </c>
      <c r="F13" s="15" t="s">
        <v>10</v>
      </c>
    </row>
    <row r="14" spans="1:7" ht="10.5" customHeight="1" x14ac:dyDescent="0.2">
      <c r="A14" s="7"/>
      <c r="B14" s="14"/>
      <c r="C14" s="5"/>
      <c r="D14" s="5"/>
    </row>
    <row r="15" spans="1:7" ht="12.75" x14ac:dyDescent="0.2">
      <c r="A15" s="26" t="s">
        <v>17</v>
      </c>
      <c r="B15" s="14" t="s">
        <v>18</v>
      </c>
      <c r="C15" s="5">
        <v>8.3000000000000007</v>
      </c>
      <c r="D15" s="5">
        <f>6003137.5/10^6</f>
        <v>6.0031375000000002</v>
      </c>
    </row>
    <row r="16" spans="1:7" ht="12.75" x14ac:dyDescent="0.2">
      <c r="A16" s="27"/>
      <c r="B16" s="14" t="s">
        <v>19</v>
      </c>
      <c r="C16" s="5" t="s">
        <v>16</v>
      </c>
      <c r="D16" s="5">
        <v>1.5</v>
      </c>
    </row>
    <row r="17" spans="1:8" ht="12.75" x14ac:dyDescent="0.2">
      <c r="A17" s="27"/>
      <c r="B17" s="14" t="s">
        <v>20</v>
      </c>
      <c r="C17" s="5">
        <v>0.4</v>
      </c>
      <c r="D17" s="5" t="s">
        <v>16</v>
      </c>
      <c r="F17" s="15" t="s">
        <v>10</v>
      </c>
    </row>
    <row r="18" spans="1:8" ht="11.25" customHeight="1" x14ac:dyDescent="0.2">
      <c r="A18" s="7"/>
      <c r="B18" s="14"/>
      <c r="C18" s="5"/>
      <c r="D18" s="5"/>
    </row>
    <row r="19" spans="1:8" ht="12.75" x14ac:dyDescent="0.2">
      <c r="A19" s="26" t="s">
        <v>21</v>
      </c>
      <c r="B19" s="14" t="s">
        <v>22</v>
      </c>
      <c r="C19" s="5">
        <v>0.5</v>
      </c>
      <c r="D19" s="5">
        <f>480275.76/10^6</f>
        <v>0.48027576</v>
      </c>
    </row>
    <row r="20" spans="1:8" ht="12.75" x14ac:dyDescent="0.2">
      <c r="A20" s="27"/>
      <c r="B20" s="14" t="s">
        <v>23</v>
      </c>
      <c r="C20" s="5">
        <v>0.4</v>
      </c>
      <c r="D20" s="5">
        <f>1196323.25/10^6</f>
        <v>1.1963232500000001</v>
      </c>
    </row>
    <row r="21" spans="1:8" ht="11.25" customHeight="1" x14ac:dyDescent="0.2">
      <c r="A21" s="7"/>
      <c r="B21" s="14"/>
      <c r="C21" s="5"/>
      <c r="D21" s="5"/>
    </row>
    <row r="22" spans="1:8" ht="12.75" x14ac:dyDescent="0.2">
      <c r="A22" s="13" t="s">
        <v>24</v>
      </c>
      <c r="B22" s="14" t="s">
        <v>25</v>
      </c>
      <c r="C22" s="5">
        <v>6</v>
      </c>
      <c r="D22" s="5" t="s">
        <v>16</v>
      </c>
    </row>
    <row r="23" spans="1:8" ht="11.25" customHeight="1" x14ac:dyDescent="0.2">
      <c r="A23" s="7"/>
      <c r="B23" s="7"/>
      <c r="C23" s="5"/>
      <c r="D23" s="5"/>
      <c r="E23" s="14"/>
    </row>
    <row r="24" spans="1:8" ht="12.75" x14ac:dyDescent="0.2">
      <c r="A24" s="13" t="s">
        <v>26</v>
      </c>
      <c r="B24" s="14" t="s">
        <v>27</v>
      </c>
      <c r="C24" s="5" t="s">
        <v>16</v>
      </c>
      <c r="D24" s="5" t="s">
        <v>16</v>
      </c>
      <c r="F24" s="15" t="s">
        <v>28</v>
      </c>
    </row>
    <row r="25" spans="1:8" ht="11.25" customHeight="1" x14ac:dyDescent="0.2">
      <c r="A25" s="7"/>
      <c r="B25" s="14"/>
      <c r="C25" s="5"/>
      <c r="D25" s="5"/>
    </row>
    <row r="26" spans="1:8" ht="12.75" x14ac:dyDescent="0.2">
      <c r="A26" s="13" t="s">
        <v>29</v>
      </c>
      <c r="B26" s="14" t="s">
        <v>30</v>
      </c>
      <c r="C26" s="5" t="s">
        <v>16</v>
      </c>
      <c r="D26" s="5">
        <f>5403000/10^6</f>
        <v>5.4029999999999996</v>
      </c>
    </row>
    <row r="27" spans="1:8" ht="11.25" customHeight="1" x14ac:dyDescent="0.2">
      <c r="A27" s="16"/>
      <c r="B27" s="4"/>
      <c r="C27" s="17"/>
      <c r="D27" s="18"/>
    </row>
    <row r="28" spans="1:8" ht="12.75" x14ac:dyDescent="0.2">
      <c r="A28" s="19" t="s">
        <v>31</v>
      </c>
      <c r="B28" s="4"/>
      <c r="C28" s="9">
        <v>58705</v>
      </c>
      <c r="D28" s="20"/>
      <c r="F28" s="15" t="s">
        <v>32</v>
      </c>
      <c r="H28" s="21"/>
    </row>
    <row r="31" spans="1:8" ht="12.75" x14ac:dyDescent="0.2">
      <c r="A31" s="22" t="s">
        <v>33</v>
      </c>
    </row>
    <row r="32" spans="1:8" ht="12.75" x14ac:dyDescent="0.2">
      <c r="A32" s="23" t="str">
        <f>HYPERLINK("https://drive.google.com/open?id=1G0gyXcYIbtBatP746zsJKKPPoAU4MRup&amp;authuser=fiona@givedirectly.org&amp;usp=drive_fs","- 2018 draft financials ")</f>
        <v xml:space="preserve">- 2018 draft financials </v>
      </c>
      <c r="C32" s="24"/>
    </row>
    <row r="33" spans="1:1" ht="12.75" x14ac:dyDescent="0.2">
      <c r="A33" s="23" t="str">
        <f>HYPERLINK("https://drive.google.com/open?id=17ic0HQIzM74HPpj9gVQTATOdwDvXlQ1N&amp;authuser=fiona@givedirectly.org&amp;usp=drive_fs","- Dec 2018 Finance Report ")</f>
        <v xml:space="preserve">- Dec 2018 Finance Report </v>
      </c>
    </row>
    <row r="34" spans="1:1" ht="12.75" x14ac:dyDescent="0.2">
      <c r="A34" s="23" t="str">
        <f>HYPERLINK("https://docs.google.com/spreadsheets/d/1nco0aNb5SVhD3odflnm_A6n_U79s3WfjWtH16n2KUjw/edit#gid=653600691","- Feb 2019 Finance Report ")</f>
        <v xml:space="preserve">- Feb 2019 Finance Report </v>
      </c>
    </row>
    <row r="35" spans="1:1" ht="12.75" x14ac:dyDescent="0.2">
      <c r="A35" s="25"/>
    </row>
  </sheetData>
  <mergeCells count="5">
    <mergeCell ref="A7:A9"/>
    <mergeCell ref="A19:A20"/>
    <mergeCell ref="A11:A13"/>
    <mergeCell ref="A15:A17"/>
    <mergeCell ref="A1:B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2019-11-07T20:49:05Z</dcterms:modified>
</cp:coreProperties>
</file>