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in" sheetId="1" r:id="rId1"/>
    <sheet name="Family size by household" sheetId="2" r:id="rId2"/>
    <sheet name="Raw data - from Siaya dbase" sheetId="3" r:id="rId3"/>
  </sheets>
  <definedNames>
    <definedName name="Excel_BuiltIn__FilterDatabase">'Raw data - from Siaya dbase'!$CO$1:$CO$228</definedName>
  </definedNames>
  <calcPr fullCalcOnLoad="1"/>
</workbook>
</file>

<file path=xl/sharedStrings.xml><?xml version="1.0" encoding="utf-8"?>
<sst xmlns="http://schemas.openxmlformats.org/spreadsheetml/2006/main" count="3602" uniqueCount="376">
  <si>
    <t>People</t>
  </si>
  <si>
    <t>Household size</t>
  </si>
  <si>
    <t>Frequency</t>
  </si>
  <si>
    <t>% with this many or fewer</t>
  </si>
  <si>
    <t>Average transfer per capita</t>
  </si>
  <si>
    <t>Total:</t>
  </si>
  <si>
    <t>Average:</t>
  </si>
  <si>
    <t>No. adults</t>
  </si>
  <si>
    <t>No. children</t>
  </si>
  <si>
    <t>Total household size</t>
  </si>
  <si>
    <t>Mean:</t>
  </si>
  <si>
    <t>Median:</t>
  </si>
  <si>
    <t>Max:</t>
  </si>
  <si>
    <t xml:space="preserve">NAME COLLECTION DATA </t>
  </si>
  <si>
    <t>BACK-CHECK DATA</t>
  </si>
  <si>
    <t>ELIGIBILITY CHECK</t>
  </si>
  <si>
    <t>REMOTE CHECK</t>
  </si>
  <si>
    <t>GPS COMPARISON</t>
  </si>
  <si>
    <t>BACK-CHECK VERIFICATION</t>
  </si>
  <si>
    <t>SUPERVISOR AUDIT</t>
  </si>
  <si>
    <t>PHOTO</t>
  </si>
  <si>
    <t>FINAL APPROVAL</t>
  </si>
  <si>
    <t>NA.1 SN</t>
  </si>
  <si>
    <t>NA.2 SURVEYOR NAME</t>
  </si>
  <si>
    <t>NA.3 DATE</t>
  </si>
  <si>
    <t>NA.4 PROVINCE</t>
  </si>
  <si>
    <t>NA.5 DISTRICT</t>
  </si>
  <si>
    <t>NA.6 DIVISION</t>
  </si>
  <si>
    <t>NA.7 LOCATION</t>
  </si>
  <si>
    <t>NA.8 SUB LOCATION</t>
  </si>
  <si>
    <t>NA.9 VILLAGE</t>
  </si>
  <si>
    <t>NB.1 RECIPIENT</t>
  </si>
  <si>
    <t>NB. 2 GENDER</t>
  </si>
  <si>
    <t xml:space="preserve">NB.3 NAME OF HOUSEHOLD </t>
  </si>
  <si>
    <t>NB.4 NICKNAME</t>
  </si>
  <si>
    <t>NB.5 MARITAL STATUS</t>
  </si>
  <si>
    <t>NB.6 NAMES OF SPOUSES</t>
  </si>
  <si>
    <t>NC.1 MUD/THATCH</t>
  </si>
  <si>
    <t>NC.2 KITCHEN</t>
  </si>
  <si>
    <t>NC.3 HOUSE MATERIALS</t>
  </si>
  <si>
    <t>NC.4 NO. OF ADULTS</t>
  </si>
  <si>
    <t>NC.5 NO. OF CHILDREN</t>
  </si>
  <si>
    <t>NC.6 ROOF</t>
  </si>
  <si>
    <t>NC.7 WALLS</t>
  </si>
  <si>
    <t>NC.8 FLOOR</t>
  </si>
  <si>
    <t>ND.1 WORKING CELL</t>
  </si>
  <si>
    <t>ND. 2 CELL NUMBER 1</t>
  </si>
  <si>
    <t>ND.2 CELL NUMBER 2</t>
  </si>
  <si>
    <t>ND: 3 GIVEN A PHONE</t>
  </si>
  <si>
    <t>ND.4 LABEL (1= YES, 2 = NO)</t>
  </si>
  <si>
    <t>NE.1 FEMALE ID</t>
  </si>
  <si>
    <t>NE.2 FEMALE ID NAME</t>
  </si>
  <si>
    <t>NE.3 FEMALE ID NO.</t>
  </si>
  <si>
    <t>NE.4 MALE ID</t>
  </si>
  <si>
    <t>NE.5 MALE ID NAME</t>
  </si>
  <si>
    <t>NE.6 MALE ID NO.</t>
  </si>
  <si>
    <t>NF.1 M-PESA ACCOUNT</t>
  </si>
  <si>
    <t>NF.2 NAME ON ACCOUNT</t>
  </si>
  <si>
    <t>NF.2A RELATIONSHIP</t>
  </si>
  <si>
    <t>NF.3 SIM NO_CURRENT MPESA</t>
  </si>
  <si>
    <t>NF.4 POSSESS SAFARICOM SIM</t>
  </si>
  <si>
    <t>NF.5 SIM NO_CURRENT SAFARICOM</t>
  </si>
  <si>
    <t>NF.6 SIM NO_NEW GD</t>
  </si>
  <si>
    <t>NF.7 REGISTRATION PARTY</t>
  </si>
  <si>
    <t>NF.8 REGISTRATION NAME</t>
  </si>
  <si>
    <t>NF.9 REGISTRATION GENDER</t>
  </si>
  <si>
    <t>NG.1 CONCERNS</t>
  </si>
  <si>
    <t>NG.2 TYPES OF CONCERNS</t>
  </si>
  <si>
    <t>BA.2 DIVISION</t>
  </si>
  <si>
    <t>BA.3 LOCATION</t>
  </si>
  <si>
    <t>BA.4 SUBLOCATION</t>
  </si>
  <si>
    <t>BA.5 VILLAGE</t>
  </si>
  <si>
    <t>BA.6 RECIPIENT NAME</t>
  </si>
  <si>
    <t>BA. 7 HH OWNER NAME</t>
  </si>
  <si>
    <t>BA. 8 HH NICKNAME</t>
  </si>
  <si>
    <t>BA. 9 BACK-CHECKER INITIALS</t>
  </si>
  <si>
    <t>BA.10 DATE OF VISIT</t>
  </si>
  <si>
    <t>BB.1 GPS1</t>
  </si>
  <si>
    <t>BB.1 GPS2</t>
  </si>
  <si>
    <t>BB.2 RESULT VISIT</t>
  </si>
  <si>
    <t xml:space="preserve">BB.3 NAME OF HH OWNER </t>
  </si>
  <si>
    <t>BB.4 HH OWNER CONFIRMATION</t>
  </si>
  <si>
    <t>BB.5 GD VISIT CONFIRMATION</t>
  </si>
  <si>
    <t>BB.6 BRIBE</t>
  </si>
  <si>
    <t>BB.7 REQUEST 1</t>
  </si>
  <si>
    <t>BB.8 VE BRIBE</t>
  </si>
  <si>
    <t>BB.9 REQUEST 2</t>
  </si>
  <si>
    <t>BC.1 ROOF MATERIAL</t>
  </si>
  <si>
    <t>BC.2 WALL MATERIAL</t>
  </si>
  <si>
    <t>BC.3 FLOOR MATERIAL</t>
  </si>
  <si>
    <t>BD.1 GIVEN PHONE BY GD</t>
  </si>
  <si>
    <t>BD.2 IN POSSESSION</t>
  </si>
  <si>
    <t>BD.3 WHO HAS PHONE</t>
  </si>
  <si>
    <t>BD.4 REGISTERED M-PESA ACCOUNT</t>
  </si>
  <si>
    <t>BD.5 ACCOUNT NUMBER</t>
  </si>
  <si>
    <t>BD.6 NAME REGISTERED</t>
  </si>
  <si>
    <t>BD.7 SIM PLANNING TO REGISTER</t>
  </si>
  <si>
    <t>BD.8 NAME PLANNING TO REGISTER</t>
  </si>
  <si>
    <t>SURVEYOR NOTES</t>
  </si>
  <si>
    <t>FOUND TO BE UNELIGIBLE</t>
  </si>
  <si>
    <t>GPS1 - NC</t>
  </si>
  <si>
    <t>GPS2 - NC</t>
  </si>
  <si>
    <t>HOUSE EXISTS</t>
  </si>
  <si>
    <t>IN VILLAGE</t>
  </si>
  <si>
    <t xml:space="preserve">THATCHED </t>
  </si>
  <si>
    <t>LAT DIFFERENCE</t>
  </si>
  <si>
    <t>ABS VALUE</t>
  </si>
  <si>
    <t>WITHIN 0.0001</t>
  </si>
  <si>
    <t>LONG DIFFERENCE</t>
  </si>
  <si>
    <t>LAT AND LONG MATCH</t>
  </si>
  <si>
    <t>LAT OR LONG MATCH</t>
  </si>
  <si>
    <t>BC COMPLETED</t>
  </si>
  <si>
    <t>SIM CARD MATCH</t>
  </si>
  <si>
    <t>VERIFICATION OF MISMATCH</t>
  </si>
  <si>
    <t>AUDITED BY SUPERVISOR (NC OR BC)</t>
  </si>
  <si>
    <t>PHOTO AVAILABLE</t>
  </si>
  <si>
    <t>REASON FOR DENIAL OF APPROVAL</t>
  </si>
  <si>
    <t>001</t>
  </si>
  <si>
    <t>AO</t>
  </si>
  <si>
    <t>NYANZA</t>
  </si>
  <si>
    <t>SIAYA</t>
  </si>
  <si>
    <t>N/A</t>
  </si>
  <si>
    <t>1</t>
  </si>
  <si>
    <t>002</t>
  </si>
  <si>
    <t>NOT ELIGIBLE</t>
  </si>
  <si>
    <t>003</t>
  </si>
  <si>
    <t>004</t>
  </si>
  <si>
    <t>005</t>
  </si>
  <si>
    <t>006</t>
  </si>
  <si>
    <t>007</t>
  </si>
  <si>
    <t>GABRIEL OTIENO</t>
  </si>
  <si>
    <t>008</t>
  </si>
  <si>
    <t>009</t>
  </si>
  <si>
    <t>010</t>
  </si>
  <si>
    <t>011</t>
  </si>
  <si>
    <t>012</t>
  </si>
  <si>
    <t>KO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</si>
  <si>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</si>
  <si>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</si>
  <si>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</si>
  <si>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</si>
  <si>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</si>
  <si>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</si>
  <si>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</si>
  <si>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</si>
  <si>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</si>
  <si>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</si>
  <si>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</si>
  <si>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2 (same as above hh's coordinates)</t>
  </si>
  <si>
    <t>024</t>
  </si>
  <si>
    <t>025</t>
  </si>
  <si>
    <t>026</t>
  </si>
  <si>
    <t>027</t>
  </si>
  <si>
    <t>028</t>
  </si>
  <si>
    <t>029</t>
  </si>
  <si>
    <t>030</t>
  </si>
  <si>
    <t>031</t>
  </si>
  <si>
    <t>JO</t>
  </si>
  <si>
    <t>1,2</t>
  </si>
  <si>
    <t>2</t>
  </si>
  <si>
    <t>3</t>
  </si>
  <si>
    <t>032</t>
  </si>
  <si>
    <t>033</t>
  </si>
  <si>
    <t>2,3</t>
  </si>
  <si>
    <t>034</t>
  </si>
  <si>
    <t>035</t>
  </si>
  <si>
    <t>JOHN OUMA LUODO</t>
  </si>
  <si>
    <t>036</t>
  </si>
  <si>
    <t>037</t>
  </si>
  <si>
    <t>038</t>
  </si>
  <si>
    <t>039</t>
  </si>
  <si>
    <t>040</t>
  </si>
  <si>
    <t>041</t>
  </si>
  <si>
    <t>WIFE</t>
  </si>
  <si>
    <t>042</t>
  </si>
  <si>
    <t>DANIEL ODHIAMBO OMOLLO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</si>
  <si>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</si>
  <si>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</si>
  <si>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</si>
  <si>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</si>
  <si>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</si>
  <si>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</si>
  <si>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</si>
  <si>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</si>
  <si>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</si>
  <si>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</si>
  <si>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</si>
  <si>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NOT EIGIBLE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</si>
  <si>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</si>
  <si>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</si>
  <si>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</si>
  <si>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</si>
  <si>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</si>
  <si>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</si>
  <si>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</si>
  <si>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</si>
  <si>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</si>
  <si>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</si>
  <si>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</si>
  <si>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</si>
  <si>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</si>
  <si>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</si>
  <si>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</si>
  <si>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</si>
  <si>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</si>
  <si>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</si>
  <si>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</si>
  <si>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</si>
  <si>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</si>
  <si>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</si>
  <si>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</si>
  <si>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</si>
  <si>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</si>
  <si>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</si>
  <si>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</si>
  <si>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</si>
  <si>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</si>
  <si>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</si>
  <si>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</si>
  <si>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</si>
  <si>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</si>
  <si>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1,4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</si>
  <si>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</si>
  <si>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</si>
  <si>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</si>
  <si>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</si>
  <si>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</si>
  <si>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</si>
  <si>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</si>
  <si>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</si>
  <si>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</si>
  <si>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</si>
  <si>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</si>
  <si>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</si>
  <si>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</si>
  <si>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</si>
  <si>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VERIFIED</t>
  </si>
  <si>
    <t>104</t>
  </si>
  <si>
    <t>106</t>
  </si>
  <si>
    <t>107</t>
  </si>
  <si>
    <t>108</t>
  </si>
  <si>
    <t>NANCY AWINO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</si>
  <si>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</si>
  <si>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</si>
  <si>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</si>
  <si>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</si>
  <si>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</si>
  <si>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</si>
  <si>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</si>
  <si>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</si>
  <si>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</si>
  <si>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</si>
  <si>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</si>
  <si>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</si>
  <si>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</si>
  <si>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</si>
  <si>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</si>
  <si>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</si>
  <si>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</si>
  <si>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</si>
  <si>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</si>
  <si>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</si>
  <si>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</si>
  <si>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</si>
  <si>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</si>
  <si>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</si>
  <si>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</si>
  <si>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</si>
  <si>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</si>
  <si>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</si>
  <si>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</si>
  <si>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</si>
  <si>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</si>
  <si>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</si>
  <si>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</si>
  <si>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</si>
  <si>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</si>
  <si>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</si>
  <si>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LILIAN ACHIENG OTIENO</t>
  </si>
  <si>
    <t>145</t>
  </si>
  <si>
    <t>146</t>
  </si>
  <si>
    <t>147</t>
  </si>
  <si>
    <t>148</t>
  </si>
  <si>
    <t>GEORGE OUMA NGONGA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</si>
  <si>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</si>
  <si>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</si>
  <si>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</si>
  <si>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</si>
  <si>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</si>
  <si>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</si>
  <si>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</si>
  <si>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</si>
  <si>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</si>
  <si>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</si>
  <si>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</si>
  <si>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</si>
  <si>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</si>
  <si>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</si>
  <si>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</si>
  <si>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</si>
  <si>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</si>
  <si>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</si>
  <si>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</si>
  <si>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</si>
  <si>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</si>
  <si>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</si>
  <si>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</si>
  <si>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</si>
  <si>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</si>
  <si>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8/31/2012</t>
  </si>
  <si>
    <t>174</t>
  </si>
  <si>
    <t>175</t>
  </si>
  <si>
    <t>176</t>
  </si>
  <si>
    <t>177</t>
  </si>
  <si>
    <t>178</t>
  </si>
  <si>
    <t>179</t>
  </si>
  <si>
    <t>180</t>
  </si>
  <si>
    <t>181</t>
  </si>
  <si>
    <t>BEATRICE ACHIENG ONYANGO</t>
  </si>
  <si>
    <t>182</t>
  </si>
  <si>
    <t>183</t>
  </si>
  <si>
    <t>184</t>
  </si>
  <si>
    <t>CAROLINE ATIENO</t>
  </si>
  <si>
    <t>185</t>
  </si>
  <si>
    <t>186</t>
  </si>
  <si>
    <t>187</t>
  </si>
  <si>
    <t>188</t>
  </si>
  <si>
    <t>DOROTHY A. OTIENO</t>
  </si>
  <si>
    <t>189</t>
  </si>
  <si>
    <t>190</t>
  </si>
  <si>
    <t>191</t>
  </si>
  <si>
    <t>192</t>
  </si>
  <si>
    <t>193</t>
  </si>
  <si>
    <t>IRENE ACHIENG</t>
  </si>
  <si>
    <t>194</t>
  </si>
  <si>
    <t>195</t>
  </si>
  <si>
    <t>196</t>
  </si>
  <si>
    <t>197</t>
  </si>
  <si>
    <t>CHRISTINE ACHIENG</t>
  </si>
  <si>
    <t>198</t>
  </si>
  <si>
    <t>199</t>
  </si>
  <si>
    <t>200</t>
  </si>
  <si>
    <t>201</t>
  </si>
  <si>
    <t>202</t>
  </si>
  <si>
    <t>C</t>
  </si>
  <si>
    <t>203</t>
  </si>
  <si>
    <t>204</t>
  </si>
  <si>
    <t>205</t>
  </si>
  <si>
    <t>206</t>
  </si>
  <si>
    <t>207</t>
  </si>
  <si>
    <t>208</t>
  </si>
  <si>
    <t>209</t>
  </si>
  <si>
    <t>A1</t>
  </si>
  <si>
    <t>BO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</si>
  <si>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</si>
  <si>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</si>
  <si>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</si>
  <si>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</si>
  <si>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</si>
  <si>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</si>
  <si>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</si>
  <si>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</si>
  <si>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</si>
  <si>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</si>
  <si>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</t>
  </si>
  <si>
    <t>A20</t>
  </si>
  <si>
    <t>A21</t>
  </si>
  <si>
    <t>A3</t>
  </si>
  <si>
    <t>VE BUT HE HAS NOW GIVEN BACK THE PHONE</t>
  </si>
  <si>
    <t>A4</t>
  </si>
  <si>
    <t>A5</t>
  </si>
  <si>
    <t>A6</t>
  </si>
  <si>
    <t>VILLAGE ELDER</t>
  </si>
  <si>
    <t>A7</t>
  </si>
  <si>
    <t>A8</t>
  </si>
  <si>
    <t>A9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</si>
</sst>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@"/>
    <numFmt numFmtId="167" formatCode="0.000"/>
    <numFmt numFmtId="168" formatCode="0.00000"/>
    <numFmt numFmtId="169" formatCode="M/D/YY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ill="1" applyAlignment="1">
      <alignment/>
    </xf>
    <xf numFmtId="166" fontId="2" fillId="0" borderId="1" xfId="0" applyNumberFormat="1" applyFont="1" applyFill="1" applyBorder="1" applyAlignment="1">
      <alignment horizontal="left" vertical="center"/>
    </xf>
    <xf numFmtId="164" fontId="2" fillId="0" borderId="2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/>
    </xf>
    <xf numFmtId="166" fontId="4" fillId="0" borderId="5" xfId="0" applyNumberFormat="1" applyFont="1" applyFill="1" applyBorder="1" applyAlignment="1">
      <alignment horizontal="left" vertical="center"/>
    </xf>
    <xf numFmtId="166" fontId="4" fillId="0" borderId="6" xfId="0" applyNumberFormat="1" applyFont="1" applyFill="1" applyBorder="1" applyAlignment="1">
      <alignment horizontal="left" vertical="center"/>
    </xf>
    <xf numFmtId="164" fontId="4" fillId="0" borderId="6" xfId="0" applyFont="1" applyFill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/>
    </xf>
    <xf numFmtId="164" fontId="4" fillId="0" borderId="5" xfId="0" applyFont="1" applyFill="1" applyBorder="1" applyAlignment="1">
      <alignment horizontal="left" vertical="center"/>
    </xf>
    <xf numFmtId="166" fontId="4" fillId="0" borderId="7" xfId="0" applyNumberFormat="1" applyFont="1" applyFill="1" applyBorder="1" applyAlignment="1">
      <alignment horizontal="left" vertical="center"/>
    </xf>
    <xf numFmtId="166" fontId="4" fillId="0" borderId="8" xfId="0" applyNumberFormat="1" applyFont="1" applyFill="1" applyBorder="1" applyAlignment="1">
      <alignment horizontal="left" vertical="center"/>
    </xf>
    <xf numFmtId="167" fontId="5" fillId="0" borderId="5" xfId="0" applyNumberFormat="1" applyFont="1" applyFill="1" applyBorder="1" applyAlignment="1">
      <alignment horizontal="left" vertical="center"/>
    </xf>
    <xf numFmtId="168" fontId="5" fillId="0" borderId="6" xfId="0" applyNumberFormat="1" applyFont="1" applyFill="1" applyBorder="1" applyAlignment="1">
      <alignment horizontal="left" vertical="center"/>
    </xf>
    <xf numFmtId="164" fontId="5" fillId="0" borderId="6" xfId="0" applyFont="1" applyFill="1" applyBorder="1" applyAlignment="1">
      <alignment horizontal="left" vertical="center"/>
    </xf>
    <xf numFmtId="167" fontId="5" fillId="0" borderId="6" xfId="0" applyNumberFormat="1" applyFont="1" applyFill="1" applyBorder="1" applyAlignment="1">
      <alignment horizontal="left" vertical="center"/>
    </xf>
    <xf numFmtId="164" fontId="5" fillId="0" borderId="7" xfId="0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left" vertical="center"/>
    </xf>
    <xf numFmtId="166" fontId="6" fillId="0" borderId="9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6" fillId="0" borderId="10" xfId="0" applyFont="1" applyFill="1" applyBorder="1" applyAlignment="1">
      <alignment horizontal="left"/>
    </xf>
    <xf numFmtId="164" fontId="6" fillId="0" borderId="9" xfId="0" applyFont="1" applyFill="1" applyBorder="1" applyAlignment="1">
      <alignment horizontal="left"/>
    </xf>
    <xf numFmtId="167" fontId="6" fillId="0" borderId="9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6" fillId="0" borderId="10" xfId="0" applyFont="1" applyFill="1" applyBorder="1" applyAlignment="1">
      <alignment/>
    </xf>
    <xf numFmtId="164" fontId="0" fillId="0" borderId="10" xfId="0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7" fillId="0" borderId="9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left"/>
    </xf>
    <xf numFmtId="164" fontId="7" fillId="0" borderId="9" xfId="0" applyFont="1" applyFill="1" applyBorder="1" applyAlignment="1">
      <alignment horizontal="left"/>
    </xf>
    <xf numFmtId="164" fontId="7" fillId="0" borderId="10" xfId="0" applyFont="1" applyFill="1" applyBorder="1" applyAlignment="1">
      <alignment horizontal="left"/>
    </xf>
    <xf numFmtId="164" fontId="6" fillId="0" borderId="1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left"/>
    </xf>
    <xf numFmtId="164" fontId="6" fillId="0" borderId="11" xfId="0" applyFont="1" applyFill="1" applyBorder="1" applyAlignment="1">
      <alignment horizontal="left"/>
    </xf>
    <xf numFmtId="166" fontId="6" fillId="0" borderId="12" xfId="0" applyNumberFormat="1" applyFont="1" applyFill="1" applyBorder="1" applyAlignment="1">
      <alignment horizontal="left"/>
    </xf>
    <xf numFmtId="169" fontId="6" fillId="0" borderId="12" xfId="0" applyNumberFormat="1" applyFont="1" applyFill="1" applyBorder="1" applyAlignment="1">
      <alignment horizontal="left"/>
    </xf>
    <xf numFmtId="164" fontId="6" fillId="0" borderId="12" xfId="0" applyFont="1" applyFill="1" applyBorder="1" applyAlignment="1">
      <alignment horizontal="left"/>
    </xf>
    <xf numFmtId="164" fontId="6" fillId="0" borderId="13" xfId="0" applyFont="1" applyFill="1" applyBorder="1" applyAlignment="1">
      <alignment horizontal="left"/>
    </xf>
    <xf numFmtId="167" fontId="6" fillId="0" borderId="11" xfId="0" applyNumberFormat="1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left"/>
    </xf>
    <xf numFmtId="167" fontId="6" fillId="0" borderId="12" xfId="0" applyNumberFormat="1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G15" sqref="G15"/>
    </sheetView>
  </sheetViews>
  <sheetFormatPr defaultColWidth="9.140625" defaultRowHeight="15"/>
  <sheetData>
    <row r="1" spans="1:10" ht="12.75">
      <c r="A1" t="s">
        <v>0</v>
      </c>
      <c r="B1" t="s">
        <v>1</v>
      </c>
      <c r="C1" t="s">
        <v>2</v>
      </c>
      <c r="D1" t="s">
        <v>3</v>
      </c>
      <c r="J1" t="s">
        <v>4</v>
      </c>
    </row>
    <row r="2" ht="12.75">
      <c r="F2" t="s">
        <v>5</v>
      </c>
    </row>
    <row r="3" spans="1:6" ht="12.75">
      <c r="A3" s="1">
        <f>B3*C3</f>
        <v>0</v>
      </c>
      <c r="B3">
        <v>0</v>
      </c>
      <c r="C3" s="1">
        <f>COUNTIF('Family size by household'!$C$10:$C$235,B3)</f>
        <v>1</v>
      </c>
      <c r="D3" s="1">
        <f>SUM(C$3:C3)/$F$3</f>
        <v>0.004424778761061947</v>
      </c>
      <c r="F3" s="1">
        <f>SUM(C3:C19)</f>
        <v>226</v>
      </c>
    </row>
    <row r="4" spans="1:12" ht="12.75">
      <c r="A4" s="1">
        <f>B4*C4</f>
        <v>11</v>
      </c>
      <c r="B4" s="1">
        <f>B3+1</f>
        <v>1</v>
      </c>
      <c r="C4" s="1">
        <f>COUNTIF('Family size by household'!$C$10:$C$235,B4)</f>
        <v>11</v>
      </c>
      <c r="D4" s="1">
        <f>SUM(C$3:C4)/$F$3</f>
        <v>0.05309734513274336</v>
      </c>
      <c r="F4" t="s">
        <v>6</v>
      </c>
      <c r="J4" s="1">
        <f>1000/B4</f>
        <v>1000</v>
      </c>
      <c r="L4" s="1"/>
    </row>
    <row r="5" spans="1:12" ht="12.75">
      <c r="A5" s="1">
        <f>B5*C5</f>
        <v>50</v>
      </c>
      <c r="B5" s="1">
        <f>B4+1</f>
        <v>2</v>
      </c>
      <c r="C5" s="1">
        <f>COUNTIF('Family size by household'!$C$10:$C$235,B5)</f>
        <v>25</v>
      </c>
      <c r="D5" s="1">
        <f>SUM(C$3:C5)/$F$3</f>
        <v>0.16371681415929204</v>
      </c>
      <c r="F5" s="1">
        <f>SUMPRODUCT($B$3:$B$19,$C$3:$C$19)/$F$3</f>
        <v>4.68141592920354</v>
      </c>
      <c r="G5" s="1">
        <f>1000/F5</f>
        <v>213.61058601134215</v>
      </c>
      <c r="H5" s="1">
        <f>G5/237.25</f>
        <v>0.9003607418813157</v>
      </c>
      <c r="J5" s="1">
        <f>1000/B5</f>
        <v>500</v>
      </c>
      <c r="L5" s="1"/>
    </row>
    <row r="6" spans="1:12" ht="12.75">
      <c r="A6" s="1">
        <f>B6*C6</f>
        <v>135</v>
      </c>
      <c r="B6" s="1">
        <f>B5+1</f>
        <v>3</v>
      </c>
      <c r="C6" s="1">
        <f>COUNTIF('Family size by household'!$C$10:$C$235,B6)</f>
        <v>45</v>
      </c>
      <c r="D6" s="1">
        <f>SUM(C$3:C6)/$F$3</f>
        <v>0.36283185840707965</v>
      </c>
      <c r="J6" s="1">
        <f>1000/B6</f>
        <v>333.3333333333333</v>
      </c>
      <c r="L6" s="1"/>
    </row>
    <row r="7" spans="1:12" ht="12.75">
      <c r="A7" s="1">
        <f>B7*C7</f>
        <v>140</v>
      </c>
      <c r="B7" s="1">
        <f>B6+1</f>
        <v>4</v>
      </c>
      <c r="C7" s="1">
        <f>COUNTIF('Family size by household'!$C$10:$C$235,B7)</f>
        <v>35</v>
      </c>
      <c r="D7" s="1">
        <f>SUM(C$3:C7)/$F$3</f>
        <v>0.5176991150442478</v>
      </c>
      <c r="J7" s="1">
        <f>1000/B7</f>
        <v>250</v>
      </c>
      <c r="L7" s="1"/>
    </row>
    <row r="8" spans="1:12" ht="12.75">
      <c r="A8" s="1">
        <f>B8*C8</f>
        <v>185</v>
      </c>
      <c r="B8" s="1">
        <f>B7+1</f>
        <v>5</v>
      </c>
      <c r="C8" s="1">
        <f>COUNTIF('Family size by household'!$C$10:$C$235,B8)</f>
        <v>37</v>
      </c>
      <c r="D8" s="1">
        <f>SUM(C$3:C8)/$F$3</f>
        <v>0.6814159292035398</v>
      </c>
      <c r="J8" s="1">
        <f>1000/B8</f>
        <v>200</v>
      </c>
      <c r="L8" s="1"/>
    </row>
    <row r="9" spans="1:12" ht="12.75">
      <c r="A9" s="1">
        <f>B9*C9</f>
        <v>180</v>
      </c>
      <c r="B9" s="1">
        <f>B8+1</f>
        <v>6</v>
      </c>
      <c r="C9" s="1">
        <f>COUNTIF('Family size by household'!$C$10:$C$235,B9)</f>
        <v>30</v>
      </c>
      <c r="D9" s="1">
        <f>SUM(C$3:C9)/$F$3</f>
        <v>0.8141592920353983</v>
      </c>
      <c r="J9" s="1">
        <f>1000/B9</f>
        <v>166.66666666666666</v>
      </c>
      <c r="L9" s="1"/>
    </row>
    <row r="10" spans="1:12" ht="12.75">
      <c r="A10" s="1">
        <f>B10*C10</f>
        <v>112</v>
      </c>
      <c r="B10" s="1">
        <f>B9+1</f>
        <v>7</v>
      </c>
      <c r="C10" s="1">
        <f>COUNTIF('Family size by household'!$C$10:$C$235,B10)</f>
        <v>16</v>
      </c>
      <c r="D10" s="1">
        <f>SUM(C$3:C10)/$F$3</f>
        <v>0.8849557522123894</v>
      </c>
      <c r="J10" s="1">
        <f>1000/B10</f>
        <v>142.85714285714286</v>
      </c>
      <c r="L10" s="1"/>
    </row>
    <row r="11" spans="1:12" ht="12.75">
      <c r="A11" s="1">
        <f>B11*C11</f>
        <v>112</v>
      </c>
      <c r="B11" s="1">
        <f>B10+1</f>
        <v>8</v>
      </c>
      <c r="C11" s="1">
        <f>COUNTIF('Family size by household'!$C$10:$C$235,B11)</f>
        <v>14</v>
      </c>
      <c r="D11" s="1">
        <f>SUM(C$3:C11)/$F$3</f>
        <v>0.9469026548672567</v>
      </c>
      <c r="J11" s="1">
        <f>1000/B11</f>
        <v>125</v>
      </c>
      <c r="L11" s="1"/>
    </row>
    <row r="12" spans="1:12" ht="12.75">
      <c r="A12" s="1">
        <f>B12*C12</f>
        <v>45</v>
      </c>
      <c r="B12" s="1">
        <f>B11+1</f>
        <v>9</v>
      </c>
      <c r="C12" s="1">
        <f>COUNTIF('Family size by household'!$C$10:$C$235,B12)</f>
        <v>5</v>
      </c>
      <c r="D12" s="1">
        <f>SUM(C$3:C12)/$F$3</f>
        <v>0.9690265486725663</v>
      </c>
      <c r="J12" s="1">
        <f>1000/B12</f>
        <v>111.11111111111111</v>
      </c>
      <c r="L12" s="1"/>
    </row>
    <row r="13" spans="1:12" ht="12.75">
      <c r="A13" s="1">
        <f>B13*C13</f>
        <v>10</v>
      </c>
      <c r="B13" s="1">
        <f>B12+1</f>
        <v>10</v>
      </c>
      <c r="C13" s="1">
        <f>COUNTIF('Family size by household'!$C$10:$C$235,B13)</f>
        <v>1</v>
      </c>
      <c r="D13" s="1">
        <f>SUM(C$3:C13)/$F$3</f>
        <v>0.9734513274336283</v>
      </c>
      <c r="J13" s="1">
        <f>1000/B13</f>
        <v>100</v>
      </c>
      <c r="L13" s="1"/>
    </row>
    <row r="14" spans="1:12" ht="12.75">
      <c r="A14" s="1">
        <f>B14*C14</f>
        <v>0</v>
      </c>
      <c r="B14" s="1">
        <f>B13+1</f>
        <v>11</v>
      </c>
      <c r="C14" s="1">
        <f>COUNTIF('Family size by household'!$C$10:$C$235,B14)</f>
        <v>0</v>
      </c>
      <c r="D14" s="1">
        <f>SUM(C$3:C14)/$F$3</f>
        <v>0.9734513274336283</v>
      </c>
      <c r="J14" s="1">
        <f>1000/B14</f>
        <v>90.9090909090909</v>
      </c>
      <c r="L14" s="1"/>
    </row>
    <row r="15" spans="1:12" ht="12.75">
      <c r="A15" s="1">
        <f>B15*C15</f>
        <v>48</v>
      </c>
      <c r="B15" s="1">
        <f>B14+1</f>
        <v>12</v>
      </c>
      <c r="C15" s="1">
        <f>COUNTIF('Family size by household'!$C$10:$C$235,B15)</f>
        <v>4</v>
      </c>
      <c r="D15" s="1">
        <f>SUM(C$3:C15)/$F$3</f>
        <v>0.9911504424778761</v>
      </c>
      <c r="J15" s="1">
        <f>1000/B15</f>
        <v>83.33333333333333</v>
      </c>
      <c r="L15" s="1"/>
    </row>
    <row r="16" spans="1:12" ht="12.75">
      <c r="A16" s="1">
        <f>B16*C16</f>
        <v>0</v>
      </c>
      <c r="B16" s="1">
        <f>B15+1</f>
        <v>13</v>
      </c>
      <c r="C16" s="1">
        <f>COUNTIF('Family size by household'!$C$10:$C$235,B16)</f>
        <v>0</v>
      </c>
      <c r="D16" s="1">
        <f>SUM(C$3:C16)/$F$3</f>
        <v>0.9911504424778761</v>
      </c>
      <c r="G16" s="1"/>
      <c r="J16" s="1">
        <f>1000/B16</f>
        <v>76.92307692307692</v>
      </c>
      <c r="L16" s="1"/>
    </row>
    <row r="17" spans="1:12" ht="12.75">
      <c r="A17" s="1">
        <f>B17*C17</f>
        <v>14</v>
      </c>
      <c r="B17" s="1">
        <f>B16+1</f>
        <v>14</v>
      </c>
      <c r="C17" s="1">
        <f>COUNTIF('Family size by household'!$C$10:$C$235,B17)</f>
        <v>1</v>
      </c>
      <c r="D17" s="1">
        <f>SUM(C$3:C17)/$F$3</f>
        <v>0.995575221238938</v>
      </c>
      <c r="J17" s="1">
        <f>1000/B17</f>
        <v>71.42857142857143</v>
      </c>
      <c r="L17" s="1"/>
    </row>
    <row r="18" spans="1:12" ht="12.75">
      <c r="A18" s="1">
        <f>B18*C18</f>
        <v>0</v>
      </c>
      <c r="B18" s="1">
        <f>B17+1</f>
        <v>15</v>
      </c>
      <c r="C18" s="1">
        <f>COUNTIF('Family size by household'!$C$10:$C$235,B18)</f>
        <v>0</v>
      </c>
      <c r="D18" s="1">
        <f>SUM(C$3:C18)/$F$3</f>
        <v>0.995575221238938</v>
      </c>
      <c r="J18" s="1">
        <f>1000/B18</f>
        <v>66.66666666666667</v>
      </c>
      <c r="L18" s="1"/>
    </row>
    <row r="19" spans="1:12" ht="12.75">
      <c r="A19" s="1">
        <f>B19*C19</f>
        <v>16</v>
      </c>
      <c r="B19" s="1">
        <f>B18+1</f>
        <v>16</v>
      </c>
      <c r="C19" s="1">
        <f>COUNTIF('Family size by household'!$C$10:$C$235,B19)</f>
        <v>1</v>
      </c>
      <c r="D19" s="1">
        <f>SUM(C$3:C19)/$F$3</f>
        <v>1</v>
      </c>
      <c r="J19" s="1">
        <f>1000/B19</f>
        <v>62.5</v>
      </c>
      <c r="L19" s="1"/>
    </row>
    <row r="20" spans="10:12" ht="12.75">
      <c r="J20" s="2">
        <f>SUMPRODUCT(C4:C19,J4:J19)/SUM(C4:C19)</f>
        <v>288.0379188712522</v>
      </c>
      <c r="K20" s="3">
        <f>J20/(365*0.65)</f>
        <v>1.214069204936785</v>
      </c>
      <c r="L20" s="1"/>
    </row>
    <row r="21" ht="12.75">
      <c r="L21" s="1"/>
    </row>
    <row r="23" spans="1:3" ht="12.75">
      <c r="A23" s="1"/>
      <c r="C23" s="1"/>
    </row>
    <row r="24" spans="1:7" ht="12.75">
      <c r="A24" s="1"/>
      <c r="B24" s="1"/>
      <c r="C24" s="1"/>
      <c r="F24" s="1"/>
      <c r="G24" s="1"/>
    </row>
    <row r="25" spans="1:7" ht="12.75">
      <c r="A25" s="1"/>
      <c r="B25" s="1"/>
      <c r="C25" s="1"/>
      <c r="F25" s="1"/>
      <c r="G25" s="1"/>
    </row>
    <row r="26" spans="1:7" ht="12.75">
      <c r="A26" s="1"/>
      <c r="B26" s="1"/>
      <c r="C26" s="1"/>
      <c r="F26" s="1"/>
      <c r="G26" s="1"/>
    </row>
    <row r="27" spans="1:7" ht="12.75">
      <c r="A27" s="1"/>
      <c r="B27" s="1"/>
      <c r="C27" s="1"/>
      <c r="F27" s="1"/>
      <c r="G27" s="1"/>
    </row>
    <row r="28" spans="1:7" ht="12.75">
      <c r="A28" s="1"/>
      <c r="B28" s="1"/>
      <c r="C28" s="1"/>
      <c r="F28" s="1"/>
      <c r="G28" s="1"/>
    </row>
    <row r="29" spans="1:7" ht="12.75">
      <c r="A29" s="1"/>
      <c r="B29" s="1"/>
      <c r="C29" s="1"/>
      <c r="F29" s="1"/>
      <c r="G29" s="1"/>
    </row>
    <row r="30" spans="1:7" ht="12.75">
      <c r="A30" s="1"/>
      <c r="B30" s="1"/>
      <c r="C30" s="1"/>
      <c r="F30" s="1"/>
      <c r="G30" s="1"/>
    </row>
    <row r="31" spans="1:7" ht="12.75">
      <c r="A31" s="1"/>
      <c r="B31" s="1"/>
      <c r="C31" s="1"/>
      <c r="F31" s="1"/>
      <c r="G31" s="1"/>
    </row>
    <row r="32" spans="1:7" ht="12.75">
      <c r="A32" s="1"/>
      <c r="B32" s="1"/>
      <c r="C32" s="1"/>
      <c r="F32" s="1"/>
      <c r="G32" s="1"/>
    </row>
    <row r="33" spans="1:7" ht="12.75">
      <c r="A33" s="1"/>
      <c r="B33" s="1"/>
      <c r="C33" s="1"/>
      <c r="F33" s="1"/>
      <c r="G33" s="1"/>
    </row>
    <row r="34" spans="1:7" ht="12.75">
      <c r="A34" s="1"/>
      <c r="B34" s="1"/>
      <c r="C34" s="1"/>
      <c r="F34" s="1"/>
      <c r="G34" s="1"/>
    </row>
    <row r="35" spans="1:7" ht="12.75">
      <c r="A35" s="1"/>
      <c r="B35" s="1"/>
      <c r="C35" s="1"/>
      <c r="F35" s="1"/>
      <c r="G35" s="1"/>
    </row>
    <row r="36" spans="1:7" ht="12.75">
      <c r="A36" s="1"/>
      <c r="B36" s="1"/>
      <c r="C36" s="1"/>
      <c r="F36" s="1"/>
      <c r="G36" s="1"/>
    </row>
    <row r="37" spans="1:7" ht="12.75">
      <c r="A37" s="1"/>
      <c r="B37" s="1"/>
      <c r="C37" s="1"/>
      <c r="F37" s="1"/>
      <c r="G37" s="1"/>
    </row>
    <row r="38" spans="1:7" ht="12.75">
      <c r="A38" s="1"/>
      <c r="B38" s="1"/>
      <c r="C38" s="1"/>
      <c r="F38" s="1"/>
      <c r="G38" s="1"/>
    </row>
    <row r="39" spans="1:7" ht="12.75">
      <c r="A39" s="1"/>
      <c r="B39" s="1"/>
      <c r="C39" s="1"/>
      <c r="F39" s="1"/>
      <c r="G39" s="1"/>
    </row>
    <row r="40" spans="6:7" ht="12.75">
      <c r="F40" s="1"/>
      <c r="G40" s="1"/>
    </row>
    <row r="41" ht="12.75">
      <c r="F41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5"/>
  <sheetViews>
    <sheetView workbookViewId="0" topLeftCell="A1">
      <selection activeCell="A4" sqref="A4"/>
    </sheetView>
  </sheetViews>
  <sheetFormatPr defaultColWidth="9.140625" defaultRowHeight="15"/>
  <sheetData>
    <row r="1" spans="1:3" ht="12.75">
      <c r="A1" t="s">
        <v>7</v>
      </c>
      <c r="B1" t="s">
        <v>8</v>
      </c>
      <c r="C1" t="s">
        <v>9</v>
      </c>
    </row>
    <row r="3" spans="1:3" ht="12.75">
      <c r="A3" t="s">
        <v>10</v>
      </c>
      <c r="B3" t="s">
        <v>10</v>
      </c>
      <c r="C3" t="s">
        <v>10</v>
      </c>
    </row>
    <row r="4" spans="1:3" ht="12.75">
      <c r="A4" s="1">
        <f>AVERAGE(A10:A235)</f>
        <v>2.3849557522123894</v>
      </c>
      <c r="B4" s="1">
        <f>AVERAGE(B10:B235)</f>
        <v>2.3066666666666666</v>
      </c>
      <c r="C4" s="1">
        <f>AVERAGE(C10:C235)</f>
        <v>4.68141592920354</v>
      </c>
    </row>
    <row r="5" spans="1:3" ht="12.75">
      <c r="A5" t="s">
        <v>11</v>
      </c>
      <c r="B5" t="s">
        <v>11</v>
      </c>
      <c r="C5" t="s">
        <v>11</v>
      </c>
    </row>
    <row r="6" spans="1:3" ht="12.75">
      <c r="A6" s="1">
        <f>MEDIAN(A12:A237)</f>
        <v>2</v>
      </c>
      <c r="B6" s="1">
        <f>MEDIAN(B12:B237)</f>
        <v>2</v>
      </c>
      <c r="C6" s="1">
        <f>MEDIAN(C12:C237)</f>
        <v>4</v>
      </c>
    </row>
    <row r="7" spans="1:3" ht="12.75">
      <c r="A7" t="s">
        <v>12</v>
      </c>
      <c r="B7" t="s">
        <v>12</v>
      </c>
      <c r="C7" t="s">
        <v>12</v>
      </c>
    </row>
    <row r="8" spans="1:3" ht="12.75">
      <c r="A8" s="1">
        <f>MAX(A10:A235)</f>
        <v>8</v>
      </c>
      <c r="B8" s="1">
        <f>MAX(B10:B235)</f>
        <v>14</v>
      </c>
      <c r="C8" s="1">
        <f>MAX(C10:C235)</f>
        <v>16</v>
      </c>
    </row>
    <row r="10" spans="1:3" ht="12.75">
      <c r="A10" s="1">
        <f>'Raw data - from Siaya dbase'!S3</f>
        <v>3</v>
      </c>
      <c r="B10" s="1">
        <f>'Raw data - from Siaya dbase'!T3</f>
        <v>2</v>
      </c>
      <c r="C10" s="1">
        <f>SUM(A10:B10)</f>
        <v>5</v>
      </c>
    </row>
    <row r="11" spans="1:3" ht="12.75">
      <c r="A11" s="1">
        <f>'Raw data - from Siaya dbase'!S4</f>
        <v>2</v>
      </c>
      <c r="B11" s="1">
        <f>'Raw data - from Siaya dbase'!T4</f>
        <v>1</v>
      </c>
      <c r="C11" s="1">
        <f>SUM(A11:B11)</f>
        <v>3</v>
      </c>
    </row>
    <row r="12" spans="1:3" ht="12.75">
      <c r="A12" s="1">
        <f>'Raw data - from Siaya dbase'!S5</f>
        <v>3</v>
      </c>
      <c r="B12" s="1">
        <f>'Raw data - from Siaya dbase'!T5</f>
        <v>1</v>
      </c>
      <c r="C12" s="1">
        <f>SUM(A12:B12)</f>
        <v>4</v>
      </c>
    </row>
    <row r="13" spans="1:3" ht="12.75">
      <c r="A13" s="1">
        <f>'Raw data - from Siaya dbase'!S6</f>
        <v>4</v>
      </c>
      <c r="B13" s="1">
        <f>'Raw data - from Siaya dbase'!T6</f>
        <v>3</v>
      </c>
      <c r="C13" s="1">
        <f>SUM(A13:B13)</f>
        <v>7</v>
      </c>
    </row>
    <row r="14" spans="1:3" ht="12.75">
      <c r="A14" s="1">
        <f>'Raw data - from Siaya dbase'!S7</f>
        <v>2</v>
      </c>
      <c r="B14" s="1">
        <f>'Raw data - from Siaya dbase'!T7</f>
        <v>3</v>
      </c>
      <c r="C14" s="1">
        <f>SUM(A14:B14)</f>
        <v>5</v>
      </c>
    </row>
    <row r="15" spans="1:3" ht="12.75">
      <c r="A15" s="1">
        <f>'Raw data - from Siaya dbase'!S8</f>
        <v>2</v>
      </c>
      <c r="B15" s="1">
        <f>'Raw data - from Siaya dbase'!T8</f>
        <v>0</v>
      </c>
      <c r="C15" s="1">
        <f>SUM(A15:B15)</f>
        <v>2</v>
      </c>
    </row>
    <row r="16" spans="1:3" ht="12.75">
      <c r="A16" s="1">
        <f>'Raw data - from Siaya dbase'!S9</f>
        <v>2</v>
      </c>
      <c r="B16" s="1">
        <f>'Raw data - from Siaya dbase'!T9</f>
        <v>1</v>
      </c>
      <c r="C16" s="1">
        <f>SUM(A16:B16)</f>
        <v>3</v>
      </c>
    </row>
    <row r="17" spans="1:3" ht="12.75">
      <c r="A17" s="1">
        <f>'Raw data - from Siaya dbase'!S10</f>
        <v>2</v>
      </c>
      <c r="B17" s="1">
        <f>'Raw data - from Siaya dbase'!T10</f>
        <v>2</v>
      </c>
      <c r="C17" s="1">
        <f>SUM(A17:B17)</f>
        <v>4</v>
      </c>
    </row>
    <row r="18" spans="1:3" ht="12.75">
      <c r="A18" s="1">
        <f>'Raw data - from Siaya dbase'!S11</f>
        <v>2</v>
      </c>
      <c r="B18" s="1">
        <f>'Raw data - from Siaya dbase'!T11</f>
        <v>0</v>
      </c>
      <c r="C18" s="1">
        <f>SUM(A18:B18)</f>
        <v>2</v>
      </c>
    </row>
    <row r="19" spans="1:3" ht="12.75">
      <c r="A19" s="1">
        <f>'Raw data - from Siaya dbase'!S12</f>
        <v>3</v>
      </c>
      <c r="B19" s="1">
        <f>'Raw data - from Siaya dbase'!T12</f>
        <v>3</v>
      </c>
      <c r="C19" s="1">
        <f>SUM(A19:B19)</f>
        <v>6</v>
      </c>
    </row>
    <row r="20" spans="1:3" ht="12.75">
      <c r="A20" s="1">
        <f>'Raw data - from Siaya dbase'!S13</f>
        <v>4</v>
      </c>
      <c r="B20" s="1">
        <f>'Raw data - from Siaya dbase'!T13</f>
        <v>3</v>
      </c>
      <c r="C20" s="1">
        <f>SUM(A20:B20)</f>
        <v>7</v>
      </c>
    </row>
    <row r="21" spans="1:3" ht="12.75">
      <c r="A21" s="1">
        <f>'Raw data - from Siaya dbase'!S14</f>
        <v>3</v>
      </c>
      <c r="B21" s="1">
        <f>'Raw data - from Siaya dbase'!T14</f>
        <v>5</v>
      </c>
      <c r="C21" s="1">
        <f>SUM(A21:B21)</f>
        <v>8</v>
      </c>
    </row>
    <row r="22" spans="1:3" ht="12.75">
      <c r="A22" s="1">
        <f>'Raw data - from Siaya dbase'!S15</f>
        <v>3</v>
      </c>
      <c r="B22" s="1">
        <f>'Raw data - from Siaya dbase'!T15</f>
        <v>2</v>
      </c>
      <c r="C22" s="1">
        <f>SUM(A22:B22)</f>
        <v>5</v>
      </c>
    </row>
    <row r="23" spans="1:3" ht="12.75">
      <c r="A23" s="1">
        <f>'Raw data - from Siaya dbase'!S16</f>
        <v>2</v>
      </c>
      <c r="B23" s="1">
        <f>'Raw data - from Siaya dbase'!T16</f>
        <v>3</v>
      </c>
      <c r="C23" s="1">
        <f>SUM(A23:B23)</f>
        <v>5</v>
      </c>
    </row>
    <row r="24" spans="1:3" ht="12.75">
      <c r="A24" s="1">
        <f>'Raw data - from Siaya dbase'!S17</f>
        <v>2</v>
      </c>
      <c r="B24" s="1">
        <f>'Raw data - from Siaya dbase'!T17</f>
        <v>6</v>
      </c>
      <c r="C24" s="1">
        <f>SUM(A24:B24)</f>
        <v>8</v>
      </c>
    </row>
    <row r="25" spans="1:3" ht="12.75">
      <c r="A25" s="1">
        <f>'Raw data - from Siaya dbase'!S18</f>
        <v>3</v>
      </c>
      <c r="B25" s="1">
        <f>'Raw data - from Siaya dbase'!T18</f>
        <v>0</v>
      </c>
      <c r="C25" s="1">
        <f>SUM(A25:B25)</f>
        <v>3</v>
      </c>
    </row>
    <row r="26" spans="1:3" ht="12.75">
      <c r="A26" s="1">
        <f>'Raw data - from Siaya dbase'!S19</f>
        <v>2</v>
      </c>
      <c r="B26" s="1">
        <f>'Raw data - from Siaya dbase'!T19</f>
        <v>2</v>
      </c>
      <c r="C26" s="1">
        <f>SUM(A26:B26)</f>
        <v>4</v>
      </c>
    </row>
    <row r="27" spans="1:3" ht="12.75">
      <c r="A27" s="1">
        <f>'Raw data - from Siaya dbase'!S20</f>
        <v>1</v>
      </c>
      <c r="B27" s="1">
        <f>'Raw data - from Siaya dbase'!T20</f>
        <v>5</v>
      </c>
      <c r="C27" s="1">
        <f>SUM(A27:B27)</f>
        <v>6</v>
      </c>
    </row>
    <row r="28" spans="1:3" ht="12.75">
      <c r="A28" s="1">
        <f>'Raw data - from Siaya dbase'!S21</f>
        <v>1</v>
      </c>
      <c r="B28" s="1">
        <f>'Raw data - from Siaya dbase'!T21</f>
        <v>2</v>
      </c>
      <c r="C28" s="1">
        <f>SUM(A28:B28)</f>
        <v>3</v>
      </c>
    </row>
    <row r="29" spans="1:3" ht="12.75">
      <c r="A29" s="1">
        <f>'Raw data - from Siaya dbase'!S22</f>
        <v>2</v>
      </c>
      <c r="B29" s="1">
        <f>'Raw data - from Siaya dbase'!T22</f>
        <v>4</v>
      </c>
      <c r="C29" s="1">
        <f>SUM(A29:B29)</f>
        <v>6</v>
      </c>
    </row>
    <row r="30" spans="1:3" ht="12.75">
      <c r="A30" s="1">
        <f>'Raw data - from Siaya dbase'!S23</f>
        <v>7</v>
      </c>
      <c r="B30" s="1">
        <f>'Raw data - from Siaya dbase'!T23</f>
        <v>5</v>
      </c>
      <c r="C30" s="1">
        <f>SUM(A30:B30)</f>
        <v>12</v>
      </c>
    </row>
    <row r="31" spans="1:3" ht="12.75">
      <c r="A31" s="1">
        <f>'Raw data - from Siaya dbase'!S24</f>
        <v>2</v>
      </c>
      <c r="B31" s="1">
        <f>'Raw data - from Siaya dbase'!T24</f>
        <v>3</v>
      </c>
      <c r="C31" s="1">
        <f>SUM(A31:B31)</f>
        <v>5</v>
      </c>
    </row>
    <row r="32" spans="1:3" ht="12.75">
      <c r="A32" s="1">
        <f>'Raw data - from Siaya dbase'!S25</f>
        <v>2</v>
      </c>
      <c r="B32" s="1">
        <f>'Raw data - from Siaya dbase'!T25</f>
        <v>4</v>
      </c>
      <c r="C32" s="1">
        <f>SUM(A32:B32)</f>
        <v>6</v>
      </c>
    </row>
    <row r="33" spans="1:3" ht="12.75">
      <c r="A33" s="1">
        <f>'Raw data - from Siaya dbase'!S26</f>
        <v>5</v>
      </c>
      <c r="B33" s="1">
        <f>'Raw data - from Siaya dbase'!T26</f>
        <v>3</v>
      </c>
      <c r="C33" s="1">
        <f>SUM(A33:B33)</f>
        <v>8</v>
      </c>
    </row>
    <row r="34" spans="1:3" ht="12.75">
      <c r="A34" s="1">
        <f>'Raw data - from Siaya dbase'!S27</f>
        <v>2</v>
      </c>
      <c r="B34" s="1">
        <f>'Raw data - from Siaya dbase'!T27</f>
        <v>3</v>
      </c>
      <c r="C34" s="1">
        <f>SUM(A34:B34)</f>
        <v>5</v>
      </c>
    </row>
    <row r="35" spans="1:3" ht="12.75">
      <c r="A35" s="1">
        <f>'Raw data - from Siaya dbase'!S28</f>
        <v>2</v>
      </c>
      <c r="B35" s="1">
        <f>'Raw data - from Siaya dbase'!T28</f>
        <v>1</v>
      </c>
      <c r="C35" s="1">
        <f>SUM(A35:B35)</f>
        <v>3</v>
      </c>
    </row>
    <row r="36" spans="1:3" ht="12.75">
      <c r="A36" s="1">
        <f>'Raw data - from Siaya dbase'!S29</f>
        <v>3</v>
      </c>
      <c r="B36" s="1">
        <f>'Raw data - from Siaya dbase'!T29</f>
        <v>5</v>
      </c>
      <c r="C36" s="1">
        <f>SUM(A36:B36)</f>
        <v>8</v>
      </c>
    </row>
    <row r="37" spans="1:3" ht="12.75">
      <c r="A37" s="1">
        <f>'Raw data - from Siaya dbase'!S30</f>
        <v>5</v>
      </c>
      <c r="B37" s="1">
        <f>'Raw data - from Siaya dbase'!T30</f>
        <v>1</v>
      </c>
      <c r="C37" s="1">
        <f>SUM(A37:B37)</f>
        <v>6</v>
      </c>
    </row>
    <row r="38" spans="1:3" ht="12.75">
      <c r="A38" s="1">
        <f>'Raw data - from Siaya dbase'!S31</f>
        <v>5</v>
      </c>
      <c r="B38" s="1">
        <f>'Raw data - from Siaya dbase'!T31</f>
        <v>3</v>
      </c>
      <c r="C38" s="1">
        <f>SUM(A38:B38)</f>
        <v>8</v>
      </c>
    </row>
    <row r="39" spans="1:3" ht="12.75">
      <c r="A39" s="1">
        <f>'Raw data - from Siaya dbase'!S32</f>
        <v>2</v>
      </c>
      <c r="B39" s="1">
        <f>'Raw data - from Siaya dbase'!T32</f>
        <v>5</v>
      </c>
      <c r="C39" s="1">
        <f>SUM(A39:B39)</f>
        <v>7</v>
      </c>
    </row>
    <row r="40" spans="1:3" ht="12.75">
      <c r="A40" s="1">
        <f>'Raw data - from Siaya dbase'!S33</f>
        <v>2</v>
      </c>
      <c r="B40" s="1">
        <f>'Raw data - from Siaya dbase'!T33</f>
        <v>3</v>
      </c>
      <c r="C40" s="1">
        <f>SUM(A40:B40)</f>
        <v>5</v>
      </c>
    </row>
    <row r="41" spans="1:3" ht="12.75">
      <c r="A41" s="1">
        <f>'Raw data - from Siaya dbase'!S34</f>
        <v>4</v>
      </c>
      <c r="B41" s="1">
        <f>'Raw data - from Siaya dbase'!T34</f>
        <v>2</v>
      </c>
      <c r="C41" s="1">
        <f>SUM(A41:B41)</f>
        <v>6</v>
      </c>
    </row>
    <row r="42" spans="1:3" ht="12.75">
      <c r="A42" s="1">
        <f>'Raw data - from Siaya dbase'!S35</f>
        <v>1</v>
      </c>
      <c r="B42" s="1">
        <f>'Raw data - from Siaya dbase'!T35</f>
        <v>4</v>
      </c>
      <c r="C42" s="1">
        <f>SUM(A42:B42)</f>
        <v>5</v>
      </c>
    </row>
    <row r="43" spans="1:3" ht="12.75">
      <c r="A43" s="1">
        <f>'Raw data - from Siaya dbase'!S36</f>
        <v>1</v>
      </c>
      <c r="B43" s="1">
        <f>'Raw data - from Siaya dbase'!T36</f>
        <v>0</v>
      </c>
      <c r="C43" s="1">
        <f>SUM(A43:B43)</f>
        <v>1</v>
      </c>
    </row>
    <row r="44" spans="1:3" ht="12.75">
      <c r="A44" s="1">
        <f>'Raw data - from Siaya dbase'!S37</f>
        <v>5</v>
      </c>
      <c r="B44" s="1">
        <f>'Raw data - from Siaya dbase'!T37</f>
        <v>4</v>
      </c>
      <c r="C44" s="1">
        <f>SUM(A44:B44)</f>
        <v>9</v>
      </c>
    </row>
    <row r="45" spans="1:3" ht="12.75">
      <c r="A45" s="1">
        <f>'Raw data - from Siaya dbase'!S38</f>
        <v>3</v>
      </c>
      <c r="B45" s="1">
        <f>'Raw data - from Siaya dbase'!T38</f>
        <v>4</v>
      </c>
      <c r="C45" s="1">
        <f>SUM(A45:B45)</f>
        <v>7</v>
      </c>
    </row>
    <row r="46" spans="1:3" ht="12.75">
      <c r="A46" s="1">
        <f>'Raw data - from Siaya dbase'!S39</f>
        <v>1</v>
      </c>
      <c r="B46" s="1">
        <f>'Raw data - from Siaya dbase'!T39</f>
        <v>0</v>
      </c>
      <c r="C46" s="1">
        <f>SUM(A46:B46)</f>
        <v>1</v>
      </c>
    </row>
    <row r="47" spans="1:3" ht="12.75">
      <c r="A47" s="1">
        <f>'Raw data - from Siaya dbase'!S40</f>
        <v>1</v>
      </c>
      <c r="B47" s="1">
        <f>'Raw data - from Siaya dbase'!T40</f>
        <v>2</v>
      </c>
      <c r="C47" s="1">
        <f>SUM(A47:B47)</f>
        <v>3</v>
      </c>
    </row>
    <row r="48" spans="1:3" ht="12.75">
      <c r="A48" s="1">
        <f>'Raw data - from Siaya dbase'!S41</f>
        <v>4</v>
      </c>
      <c r="B48" s="1">
        <f>'Raw data - from Siaya dbase'!T41</f>
        <v>3</v>
      </c>
      <c r="C48" s="1">
        <f>SUM(A48:B48)</f>
        <v>7</v>
      </c>
    </row>
    <row r="49" spans="1:3" ht="12.75">
      <c r="A49" s="1">
        <f>'Raw data - from Siaya dbase'!S42</f>
        <v>2</v>
      </c>
      <c r="B49" s="1">
        <f>'Raw data - from Siaya dbase'!T42</f>
        <v>2</v>
      </c>
      <c r="C49" s="1">
        <f>SUM(A49:B49)</f>
        <v>4</v>
      </c>
    </row>
    <row r="50" spans="1:3" ht="12.75">
      <c r="A50" s="1">
        <f>'Raw data - from Siaya dbase'!S43</f>
        <v>2</v>
      </c>
      <c r="B50" s="1">
        <f>'Raw data - from Siaya dbase'!T43</f>
        <v>1</v>
      </c>
      <c r="C50" s="1">
        <f>SUM(A50:B50)</f>
        <v>3</v>
      </c>
    </row>
    <row r="51" spans="1:3" ht="12.75">
      <c r="A51" s="1">
        <f>'Raw data - from Siaya dbase'!S44</f>
        <v>2</v>
      </c>
      <c r="B51" s="1">
        <f>'Raw data - from Siaya dbase'!T44</f>
        <v>0</v>
      </c>
      <c r="C51" s="1">
        <f>SUM(A51:B51)</f>
        <v>2</v>
      </c>
    </row>
    <row r="52" spans="1:3" ht="12.75">
      <c r="A52" s="1">
        <f>'Raw data - from Siaya dbase'!S45</f>
        <v>2</v>
      </c>
      <c r="B52" s="1">
        <f>'Raw data - from Siaya dbase'!T45</f>
        <v>1</v>
      </c>
      <c r="C52" s="1">
        <f>SUM(A52:B52)</f>
        <v>3</v>
      </c>
    </row>
    <row r="53" spans="1:3" ht="12.75">
      <c r="A53" s="1">
        <f>'Raw data - from Siaya dbase'!S46</f>
        <v>2</v>
      </c>
      <c r="B53" s="1">
        <f>'Raw data - from Siaya dbase'!T46</f>
        <v>2</v>
      </c>
      <c r="C53" s="1">
        <f>SUM(A53:B53)</f>
        <v>4</v>
      </c>
    </row>
    <row r="54" spans="1:3" ht="12.75">
      <c r="A54" s="1">
        <f>'Raw data - from Siaya dbase'!S47</f>
        <v>4</v>
      </c>
      <c r="B54" s="1">
        <f>'Raw data - from Siaya dbase'!T47</f>
        <v>5</v>
      </c>
      <c r="C54" s="1">
        <f>SUM(A54:B54)</f>
        <v>9</v>
      </c>
    </row>
    <row r="55" spans="1:3" ht="12.75">
      <c r="A55" s="1">
        <f>'Raw data - from Siaya dbase'!S48</f>
        <v>3</v>
      </c>
      <c r="B55" s="1">
        <f>'Raw data - from Siaya dbase'!T48</f>
        <v>4</v>
      </c>
      <c r="C55" s="1">
        <f>SUM(A55:B55)</f>
        <v>7</v>
      </c>
    </row>
    <row r="56" spans="1:3" ht="12.75">
      <c r="A56" s="1">
        <f>'Raw data - from Siaya dbase'!S49</f>
        <v>4</v>
      </c>
      <c r="B56" s="1">
        <f>'Raw data - from Siaya dbase'!T49</f>
        <v>1</v>
      </c>
      <c r="C56" s="1">
        <f>SUM(A56:B56)</f>
        <v>5</v>
      </c>
    </row>
    <row r="57" spans="1:3" ht="12.75">
      <c r="A57" s="1">
        <f>'Raw data - from Siaya dbase'!S50</f>
        <v>1</v>
      </c>
      <c r="B57" s="1">
        <f>'Raw data - from Siaya dbase'!T50</f>
        <v>1</v>
      </c>
      <c r="C57" s="1">
        <f>SUM(A57:B57)</f>
        <v>2</v>
      </c>
    </row>
    <row r="58" spans="1:3" ht="12.75">
      <c r="A58" s="1">
        <f>'Raw data - from Siaya dbase'!S51</f>
        <v>2</v>
      </c>
      <c r="B58" s="1">
        <f>'Raw data - from Siaya dbase'!T51</f>
        <v>2</v>
      </c>
      <c r="C58" s="1">
        <f>SUM(A58:B58)</f>
        <v>4</v>
      </c>
    </row>
    <row r="59" spans="1:3" ht="12.75">
      <c r="A59" s="1">
        <f>'Raw data - from Siaya dbase'!S52</f>
        <v>1</v>
      </c>
      <c r="B59" s="1">
        <f>'Raw data - from Siaya dbase'!T52</f>
        <v>1</v>
      </c>
      <c r="C59" s="1">
        <f>SUM(A59:B59)</f>
        <v>2</v>
      </c>
    </row>
    <row r="60" spans="1:3" ht="12.75">
      <c r="A60" s="1">
        <f>'Raw data - from Siaya dbase'!S53</f>
        <v>4</v>
      </c>
      <c r="B60" s="1">
        <f>'Raw data - from Siaya dbase'!T53</f>
        <v>4</v>
      </c>
      <c r="C60" s="1">
        <f>SUM(A60:B60)</f>
        <v>8</v>
      </c>
    </row>
    <row r="61" spans="1:3" ht="12.75">
      <c r="A61" s="1">
        <f>'Raw data - from Siaya dbase'!S54</f>
        <v>2</v>
      </c>
      <c r="B61" s="1">
        <f>'Raw data - from Siaya dbase'!T54</f>
        <v>1</v>
      </c>
      <c r="C61" s="1">
        <f>SUM(A61:B61)</f>
        <v>3</v>
      </c>
    </row>
    <row r="62" spans="1:3" ht="12.75">
      <c r="A62" s="1">
        <f>'Raw data - from Siaya dbase'!S55</f>
        <v>2</v>
      </c>
      <c r="B62" s="1">
        <f>'Raw data - from Siaya dbase'!T55</f>
        <v>2</v>
      </c>
      <c r="C62" s="1">
        <f>SUM(A62:B62)</f>
        <v>4</v>
      </c>
    </row>
    <row r="63" spans="1:3" ht="12.75">
      <c r="A63" s="1">
        <f>'Raw data - from Siaya dbase'!S56</f>
        <v>3</v>
      </c>
      <c r="B63" s="1">
        <f>'Raw data - from Siaya dbase'!T56</f>
        <v>3</v>
      </c>
      <c r="C63" s="1">
        <f>SUM(A63:B63)</f>
        <v>6</v>
      </c>
    </row>
    <row r="64" spans="1:3" ht="12.75">
      <c r="A64" s="1">
        <f>'Raw data - from Siaya dbase'!S57</f>
        <v>2</v>
      </c>
      <c r="B64" s="1">
        <f>'Raw data - from Siaya dbase'!T57</f>
        <v>1</v>
      </c>
      <c r="C64" s="1">
        <f>SUM(A64:B64)</f>
        <v>3</v>
      </c>
    </row>
    <row r="65" spans="1:3" ht="12.75">
      <c r="A65" s="1">
        <f>'Raw data - from Siaya dbase'!S58</f>
        <v>2</v>
      </c>
      <c r="B65" s="1">
        <f>'Raw data - from Siaya dbase'!T58</f>
        <v>2</v>
      </c>
      <c r="C65" s="1">
        <f>SUM(A65:B65)</f>
        <v>4</v>
      </c>
    </row>
    <row r="66" spans="1:3" ht="12.75">
      <c r="A66" s="1">
        <f>'Raw data - from Siaya dbase'!S59</f>
        <v>2</v>
      </c>
      <c r="B66" s="1">
        <f>'Raw data - from Siaya dbase'!T59</f>
        <v>4</v>
      </c>
      <c r="C66" s="1">
        <f>SUM(A66:B66)</f>
        <v>6</v>
      </c>
    </row>
    <row r="67" spans="1:3" ht="12.75">
      <c r="A67" s="1">
        <f>'Raw data - from Siaya dbase'!S60</f>
        <v>2</v>
      </c>
      <c r="B67" s="1">
        <f>'Raw data - from Siaya dbase'!T60</f>
        <v>0</v>
      </c>
      <c r="C67" s="1">
        <f>SUM(A67:B67)</f>
        <v>2</v>
      </c>
    </row>
    <row r="68" spans="1:3" ht="12.75">
      <c r="A68" s="1">
        <f>'Raw data - from Siaya dbase'!S61</f>
        <v>4</v>
      </c>
      <c r="B68" s="1">
        <f>'Raw data - from Siaya dbase'!T61</f>
        <v>3</v>
      </c>
      <c r="C68" s="1">
        <f>SUM(A68:B68)</f>
        <v>7</v>
      </c>
    </row>
    <row r="69" spans="1:3" ht="12.75">
      <c r="A69" s="1">
        <f>'Raw data - from Siaya dbase'!S62</f>
        <v>2</v>
      </c>
      <c r="B69" s="1">
        <f>'Raw data - from Siaya dbase'!T62</f>
        <v>2</v>
      </c>
      <c r="C69" s="1">
        <f>SUM(A69:B69)</f>
        <v>4</v>
      </c>
    </row>
    <row r="70" spans="1:3" ht="12.75">
      <c r="A70" s="1">
        <f>'Raw data - from Siaya dbase'!S63</f>
        <v>2</v>
      </c>
      <c r="B70" s="1">
        <f>'Raw data - from Siaya dbase'!T63</f>
        <v>3</v>
      </c>
      <c r="C70" s="1">
        <f>SUM(A70:B70)</f>
        <v>5</v>
      </c>
    </row>
    <row r="71" spans="1:3" ht="12.75">
      <c r="A71" s="1">
        <f>'Raw data - from Siaya dbase'!S64</f>
        <v>2</v>
      </c>
      <c r="B71" s="1">
        <f>'Raw data - from Siaya dbase'!T64</f>
        <v>1</v>
      </c>
      <c r="C71" s="1">
        <f>SUM(A71:B71)</f>
        <v>3</v>
      </c>
    </row>
    <row r="72" spans="1:3" ht="12.75">
      <c r="A72" s="1">
        <f>'Raw data - from Siaya dbase'!S65</f>
        <v>4</v>
      </c>
      <c r="B72" s="1">
        <f>'Raw data - from Siaya dbase'!T65</f>
        <v>1</v>
      </c>
      <c r="C72" s="1">
        <f>SUM(A72:B72)</f>
        <v>5</v>
      </c>
    </row>
    <row r="73" spans="1:3" ht="12.75">
      <c r="A73" s="1">
        <f>'Raw data - from Siaya dbase'!S66</f>
        <v>3</v>
      </c>
      <c r="B73" s="1">
        <f>'Raw data - from Siaya dbase'!T66</f>
        <v>0</v>
      </c>
      <c r="C73" s="1">
        <f>SUM(A73:B73)</f>
        <v>3</v>
      </c>
    </row>
    <row r="74" spans="1:3" ht="12.75">
      <c r="A74" s="1">
        <f>'Raw data - from Siaya dbase'!S67</f>
        <v>3</v>
      </c>
      <c r="B74" s="1">
        <f>'Raw data - from Siaya dbase'!T67</f>
        <v>0</v>
      </c>
      <c r="C74" s="1">
        <f>SUM(A74:B74)</f>
        <v>3</v>
      </c>
    </row>
    <row r="75" spans="1:3" ht="12.75">
      <c r="A75" s="1">
        <f>'Raw data - from Siaya dbase'!S68</f>
        <v>6</v>
      </c>
      <c r="B75" s="1">
        <f>'Raw data - from Siaya dbase'!T68</f>
        <v>8</v>
      </c>
      <c r="C75" s="1">
        <f>SUM(A75:B75)</f>
        <v>14</v>
      </c>
    </row>
    <row r="76" spans="1:3" ht="12.75">
      <c r="A76" s="1">
        <f>'Raw data - from Siaya dbase'!S69</f>
        <v>3</v>
      </c>
      <c r="B76" s="1">
        <f>'Raw data - from Siaya dbase'!T69</f>
        <v>2</v>
      </c>
      <c r="C76" s="1">
        <f>SUM(A76:B76)</f>
        <v>5</v>
      </c>
    </row>
    <row r="77" spans="1:3" ht="12.75">
      <c r="A77" s="1">
        <f>'Raw data - from Siaya dbase'!S70</f>
        <v>2</v>
      </c>
      <c r="B77" s="1">
        <f>'Raw data - from Siaya dbase'!T70</f>
        <v>1</v>
      </c>
      <c r="C77" s="1">
        <f>SUM(A77:B77)</f>
        <v>3</v>
      </c>
    </row>
    <row r="78" spans="1:3" ht="12.75">
      <c r="A78" s="1">
        <f>'Raw data - from Siaya dbase'!S71</f>
        <v>3</v>
      </c>
      <c r="B78" s="1">
        <f>'Raw data - from Siaya dbase'!T71</f>
        <v>3</v>
      </c>
      <c r="C78" s="1">
        <f>SUM(A78:B78)</f>
        <v>6</v>
      </c>
    </row>
    <row r="79" spans="1:3" ht="12.75">
      <c r="A79" s="1">
        <f>'Raw data - from Siaya dbase'!S72</f>
        <v>1</v>
      </c>
      <c r="B79" s="1">
        <f>'Raw data - from Siaya dbase'!T72</f>
        <v>3</v>
      </c>
      <c r="C79" s="1">
        <f>SUM(A79:B79)</f>
        <v>4</v>
      </c>
    </row>
    <row r="80" spans="1:3" ht="12.75">
      <c r="A80" s="1">
        <f>'Raw data - from Siaya dbase'!S73</f>
        <v>2</v>
      </c>
      <c r="B80" s="1">
        <f>'Raw data - from Siaya dbase'!T73</f>
        <v>14</v>
      </c>
      <c r="C80" s="1">
        <f>SUM(A80:B80)</f>
        <v>16</v>
      </c>
    </row>
    <row r="81" spans="1:3" ht="12.75">
      <c r="A81" s="1">
        <f>'Raw data - from Siaya dbase'!S74</f>
        <v>1</v>
      </c>
      <c r="B81" s="1">
        <f>'Raw data - from Siaya dbase'!T74</f>
        <v>0</v>
      </c>
      <c r="C81" s="1">
        <f>SUM(A81:B81)</f>
        <v>1</v>
      </c>
    </row>
    <row r="82" spans="1:3" ht="12.75">
      <c r="A82" s="1">
        <f>'Raw data - from Siaya dbase'!S75</f>
        <v>2</v>
      </c>
      <c r="B82" s="1">
        <f>'Raw data - from Siaya dbase'!T75</f>
        <v>2</v>
      </c>
      <c r="C82" s="1">
        <f>SUM(A82:B82)</f>
        <v>4</v>
      </c>
    </row>
    <row r="83" spans="1:3" ht="12.75">
      <c r="A83" s="1">
        <f>'Raw data - from Siaya dbase'!S76</f>
        <v>2</v>
      </c>
      <c r="B83" s="1">
        <f>'Raw data - from Siaya dbase'!T76</f>
        <v>2</v>
      </c>
      <c r="C83" s="1">
        <f>SUM(A83:B83)</f>
        <v>4</v>
      </c>
    </row>
    <row r="84" spans="1:3" ht="12.75">
      <c r="A84" s="1">
        <f>'Raw data - from Siaya dbase'!S77</f>
        <v>4</v>
      </c>
      <c r="B84" s="1">
        <f>'Raw data - from Siaya dbase'!T77</f>
        <v>1</v>
      </c>
      <c r="C84" s="1">
        <f>SUM(A84:B84)</f>
        <v>5</v>
      </c>
    </row>
    <row r="85" spans="1:3" ht="12.75">
      <c r="A85" s="1">
        <f>'Raw data - from Siaya dbase'!S78</f>
        <v>2</v>
      </c>
      <c r="B85" s="1">
        <f>'Raw data - from Siaya dbase'!T78</f>
        <v>1</v>
      </c>
      <c r="C85" s="1">
        <f>SUM(A85:B85)</f>
        <v>3</v>
      </c>
    </row>
    <row r="86" spans="1:3" ht="12.75">
      <c r="A86" s="1">
        <f>'Raw data - from Siaya dbase'!S79</f>
        <v>1</v>
      </c>
      <c r="B86" s="1">
        <f>'Raw data - from Siaya dbase'!T79</f>
        <v>3</v>
      </c>
      <c r="C86" s="1">
        <f>SUM(A86:B86)</f>
        <v>4</v>
      </c>
    </row>
    <row r="87" spans="1:3" ht="12.75">
      <c r="A87" s="1">
        <f>'Raw data - from Siaya dbase'!S80</f>
        <v>2</v>
      </c>
      <c r="B87" s="1">
        <f>'Raw data - from Siaya dbase'!T80</f>
        <v>1</v>
      </c>
      <c r="C87" s="1">
        <f>SUM(A87:B87)</f>
        <v>3</v>
      </c>
    </row>
    <row r="88" spans="1:3" ht="12.75">
      <c r="A88" s="1">
        <f>'Raw data - from Siaya dbase'!S81</f>
        <v>2</v>
      </c>
      <c r="B88" s="1">
        <f>'Raw data - from Siaya dbase'!T81</f>
        <v>6</v>
      </c>
      <c r="C88" s="1">
        <f>SUM(A88:B88)</f>
        <v>8</v>
      </c>
    </row>
    <row r="89" spans="1:3" ht="12.75">
      <c r="A89" s="1">
        <f>'Raw data - from Siaya dbase'!S82</f>
        <v>2</v>
      </c>
      <c r="B89" s="1">
        <f>'Raw data - from Siaya dbase'!T82</f>
        <v>2</v>
      </c>
      <c r="C89" s="1">
        <f>SUM(A89:B89)</f>
        <v>4</v>
      </c>
    </row>
    <row r="90" spans="1:3" ht="12.75">
      <c r="A90" s="1">
        <f>'Raw data - from Siaya dbase'!S83</f>
        <v>3</v>
      </c>
      <c r="B90" s="1">
        <f>'Raw data - from Siaya dbase'!T83</f>
        <v>5</v>
      </c>
      <c r="C90" s="1">
        <f>SUM(A90:B90)</f>
        <v>8</v>
      </c>
    </row>
    <row r="91" spans="1:3" ht="12.75">
      <c r="A91" s="1">
        <f>'Raw data - from Siaya dbase'!S84</f>
        <v>1</v>
      </c>
      <c r="B91" s="1">
        <f>'Raw data - from Siaya dbase'!T84</f>
        <v>0</v>
      </c>
      <c r="C91" s="1">
        <f>SUM(A91:B91)</f>
        <v>1</v>
      </c>
    </row>
    <row r="92" spans="1:3" ht="12.75">
      <c r="A92" s="1">
        <f>'Raw data - from Siaya dbase'!S85</f>
        <v>2</v>
      </c>
      <c r="B92" s="1">
        <f>'Raw data - from Siaya dbase'!T85</f>
        <v>3</v>
      </c>
      <c r="C92" s="1">
        <f>SUM(A92:B92)</f>
        <v>5</v>
      </c>
    </row>
    <row r="93" spans="1:3" ht="12.75">
      <c r="A93" s="1">
        <f>'Raw data - from Siaya dbase'!S86</f>
        <v>2</v>
      </c>
      <c r="B93" s="1">
        <f>'Raw data - from Siaya dbase'!T86</f>
        <v>1</v>
      </c>
      <c r="C93" s="1">
        <f>SUM(A93:B93)</f>
        <v>3</v>
      </c>
    </row>
    <row r="94" spans="1:3" ht="12.75">
      <c r="A94" s="1">
        <f>'Raw data - from Siaya dbase'!S87</f>
        <v>1</v>
      </c>
      <c r="B94" s="1">
        <f>'Raw data - from Siaya dbase'!T87</f>
        <v>4</v>
      </c>
      <c r="C94" s="1">
        <f>SUM(A94:B94)</f>
        <v>5</v>
      </c>
    </row>
    <row r="95" spans="1:3" ht="12.75">
      <c r="A95" s="1">
        <f>'Raw data - from Siaya dbase'!S88</f>
        <v>2</v>
      </c>
      <c r="B95" s="1">
        <f>'Raw data - from Siaya dbase'!T88</f>
        <v>2</v>
      </c>
      <c r="C95" s="1">
        <f>SUM(A95:B95)</f>
        <v>4</v>
      </c>
    </row>
    <row r="96" spans="1:3" ht="12.75">
      <c r="A96" s="1">
        <f>'Raw data - from Siaya dbase'!S89</f>
        <v>2</v>
      </c>
      <c r="B96" s="1">
        <f>'Raw data - from Siaya dbase'!T89</f>
        <v>2</v>
      </c>
      <c r="C96" s="1">
        <f>SUM(A96:B96)</f>
        <v>4</v>
      </c>
    </row>
    <row r="97" spans="1:3" ht="12.75">
      <c r="A97" s="1">
        <f>'Raw data - from Siaya dbase'!S90</f>
        <v>3</v>
      </c>
      <c r="B97" s="1">
        <f>'Raw data - from Siaya dbase'!T90</f>
        <v>0</v>
      </c>
      <c r="C97" s="1">
        <f>SUM(A97:B97)</f>
        <v>3</v>
      </c>
    </row>
    <row r="98" spans="1:3" ht="12.75">
      <c r="A98" s="1">
        <f>'Raw data - from Siaya dbase'!S91</f>
        <v>2</v>
      </c>
      <c r="B98" s="1">
        <f>'Raw data - from Siaya dbase'!T91</f>
        <v>1</v>
      </c>
      <c r="C98" s="1">
        <f>SUM(A98:B98)</f>
        <v>3</v>
      </c>
    </row>
    <row r="99" spans="1:3" ht="12.75">
      <c r="A99" s="1">
        <f>'Raw data - from Siaya dbase'!S92</f>
        <v>2</v>
      </c>
      <c r="B99" s="1">
        <f>'Raw data - from Siaya dbase'!T92</f>
        <v>0</v>
      </c>
      <c r="C99" s="1">
        <f>SUM(A99:B99)</f>
        <v>2</v>
      </c>
    </row>
    <row r="100" spans="1:3" ht="12.75">
      <c r="A100" s="1">
        <f>'Raw data - from Siaya dbase'!S93</f>
        <v>8</v>
      </c>
      <c r="B100" s="1">
        <f>'Raw data - from Siaya dbase'!T93</f>
        <v>4</v>
      </c>
      <c r="C100" s="1">
        <f>SUM(A100:B100)</f>
        <v>12</v>
      </c>
    </row>
    <row r="101" spans="1:3" ht="12.75">
      <c r="A101" s="1">
        <f>'Raw data - from Siaya dbase'!S94</f>
        <v>4</v>
      </c>
      <c r="B101" s="1">
        <f>'Raw data - from Siaya dbase'!T94</f>
        <v>3</v>
      </c>
      <c r="C101" s="1">
        <f>SUM(A101:B101)</f>
        <v>7</v>
      </c>
    </row>
    <row r="102" spans="1:3" ht="12.75">
      <c r="A102" s="1">
        <f>'Raw data - from Siaya dbase'!S95</f>
        <v>2</v>
      </c>
      <c r="B102" s="1">
        <f>'Raw data - from Siaya dbase'!T95</f>
        <v>0</v>
      </c>
      <c r="C102" s="1">
        <f>SUM(A102:B102)</f>
        <v>2</v>
      </c>
    </row>
    <row r="103" spans="1:3" ht="12.75">
      <c r="A103" s="1">
        <f>'Raw data - from Siaya dbase'!S96</f>
        <v>2</v>
      </c>
      <c r="B103" s="1">
        <f>'Raw data - from Siaya dbase'!T96</f>
        <v>1</v>
      </c>
      <c r="C103" s="1">
        <f>SUM(A103:B103)</f>
        <v>3</v>
      </c>
    </row>
    <row r="104" spans="1:3" ht="12.75">
      <c r="A104" s="1">
        <f>'Raw data - from Siaya dbase'!S97</f>
        <v>2</v>
      </c>
      <c r="B104" s="1">
        <f>'Raw data - from Siaya dbase'!T97</f>
        <v>2</v>
      </c>
      <c r="C104" s="1">
        <f>SUM(A104:B104)</f>
        <v>4</v>
      </c>
    </row>
    <row r="105" spans="1:3" ht="12.75">
      <c r="A105" s="1">
        <f>'Raw data - from Siaya dbase'!S98</f>
        <v>2</v>
      </c>
      <c r="B105" s="1">
        <f>'Raw data - from Siaya dbase'!T98</f>
        <v>6</v>
      </c>
      <c r="C105" s="1">
        <f>SUM(A105:B105)</f>
        <v>8</v>
      </c>
    </row>
    <row r="106" spans="1:3" ht="12.75">
      <c r="A106" s="1">
        <f>'Raw data - from Siaya dbase'!S99</f>
        <v>2</v>
      </c>
      <c r="B106" s="1">
        <f>'Raw data - from Siaya dbase'!T99</f>
        <v>1</v>
      </c>
      <c r="C106" s="1">
        <f>SUM(A106:B106)</f>
        <v>3</v>
      </c>
    </row>
    <row r="107" spans="1:3" ht="12.75">
      <c r="A107" s="1">
        <f>'Raw data - from Siaya dbase'!S100</f>
        <v>2</v>
      </c>
      <c r="B107" s="1">
        <f>'Raw data - from Siaya dbase'!T100</f>
        <v>1</v>
      </c>
      <c r="C107" s="1">
        <f>SUM(A107:B107)</f>
        <v>3</v>
      </c>
    </row>
    <row r="108" spans="1:3" ht="12.75">
      <c r="A108" s="1">
        <f>'Raw data - from Siaya dbase'!S101</f>
        <v>1</v>
      </c>
      <c r="B108" s="1">
        <f>'Raw data - from Siaya dbase'!T101</f>
        <v>2</v>
      </c>
      <c r="C108" s="1">
        <f>SUM(A108:B108)</f>
        <v>3</v>
      </c>
    </row>
    <row r="109" spans="1:3" ht="12.75">
      <c r="A109" s="1">
        <f>'Raw data - from Siaya dbase'!S102</f>
        <v>3</v>
      </c>
      <c r="B109" s="1">
        <f>'Raw data - from Siaya dbase'!T102</f>
        <v>2</v>
      </c>
      <c r="C109" s="1">
        <f>SUM(A109:B109)</f>
        <v>5</v>
      </c>
    </row>
    <row r="110" spans="1:3" ht="12.75">
      <c r="A110" s="1">
        <f>'Raw data - from Siaya dbase'!S103</f>
        <v>2</v>
      </c>
      <c r="B110" s="1">
        <f>'Raw data - from Siaya dbase'!T103</f>
        <v>6</v>
      </c>
      <c r="C110" s="1">
        <f>SUM(A110:B110)</f>
        <v>8</v>
      </c>
    </row>
    <row r="111" spans="1:3" ht="12.75">
      <c r="A111" s="1">
        <f>'Raw data - from Siaya dbase'!S104</f>
        <v>1</v>
      </c>
      <c r="B111" s="1">
        <f>'Raw data - from Siaya dbase'!T104</f>
        <v>0</v>
      </c>
      <c r="C111" s="1">
        <f>SUM(A111:B111)</f>
        <v>1</v>
      </c>
    </row>
    <row r="112" spans="1:3" ht="12.75">
      <c r="A112" s="1">
        <f>'Raw data - from Siaya dbase'!S105</f>
        <v>2</v>
      </c>
      <c r="B112" s="1">
        <f>'Raw data - from Siaya dbase'!T105</f>
        <v>3</v>
      </c>
      <c r="C112" s="1">
        <f>SUM(A112:B112)</f>
        <v>5</v>
      </c>
    </row>
    <row r="113" spans="1:3" ht="12.75">
      <c r="A113" s="1">
        <f>'Raw data - from Siaya dbase'!S106</f>
        <v>1</v>
      </c>
      <c r="B113" s="1">
        <f>'Raw data - from Siaya dbase'!T106</f>
        <v>1</v>
      </c>
      <c r="C113" s="1">
        <f>SUM(A113:B113)</f>
        <v>2</v>
      </c>
    </row>
    <row r="114" spans="1:3" ht="12.75">
      <c r="A114" s="1">
        <f>'Raw data - from Siaya dbase'!S107</f>
        <v>2</v>
      </c>
      <c r="B114" s="1">
        <f>'Raw data - from Siaya dbase'!T107</f>
        <v>4</v>
      </c>
      <c r="C114" s="1">
        <f>SUM(A114:B114)</f>
        <v>6</v>
      </c>
    </row>
    <row r="115" spans="1:3" ht="12.75">
      <c r="A115" s="1">
        <f>'Raw data - from Siaya dbase'!S108</f>
        <v>2</v>
      </c>
      <c r="B115" s="1">
        <f>'Raw data - from Siaya dbase'!T108</f>
        <v>3</v>
      </c>
      <c r="C115" s="1">
        <f>SUM(A115:B115)</f>
        <v>5</v>
      </c>
    </row>
    <row r="116" spans="1:3" ht="12.75">
      <c r="A116" s="1">
        <f>'Raw data - from Siaya dbase'!S109</f>
        <v>4</v>
      </c>
      <c r="B116" s="1">
        <f>'Raw data - from Siaya dbase'!T109</f>
        <v>5</v>
      </c>
      <c r="C116" s="1">
        <f>SUM(A116:B116)</f>
        <v>9</v>
      </c>
    </row>
    <row r="117" spans="1:3" ht="12.75">
      <c r="A117" s="1">
        <f>'Raw data - from Siaya dbase'!S110</f>
        <v>3</v>
      </c>
      <c r="B117" s="1">
        <f>'Raw data - from Siaya dbase'!T110</f>
        <v>3</v>
      </c>
      <c r="C117" s="1">
        <f>SUM(A117:B117)</f>
        <v>6</v>
      </c>
    </row>
    <row r="118" spans="1:3" ht="12.75">
      <c r="A118" s="1">
        <f>'Raw data - from Siaya dbase'!S111</f>
        <v>2</v>
      </c>
      <c r="B118" s="1">
        <f>'Raw data - from Siaya dbase'!T111</f>
        <v>1</v>
      </c>
      <c r="C118" s="1">
        <f>SUM(A118:B118)</f>
        <v>3</v>
      </c>
    </row>
    <row r="119" spans="1:3" ht="12.75">
      <c r="A119" s="1">
        <f>'Raw data - from Siaya dbase'!S112</f>
        <v>1</v>
      </c>
      <c r="B119" s="1">
        <f>'Raw data - from Siaya dbase'!T112</f>
        <v>3</v>
      </c>
      <c r="C119" s="1">
        <f>SUM(A119:B119)</f>
        <v>4</v>
      </c>
    </row>
    <row r="120" spans="1:3" ht="12.75">
      <c r="A120" s="1">
        <f>'Raw data - from Siaya dbase'!S113</f>
        <v>1</v>
      </c>
      <c r="B120" s="1">
        <f>'Raw data - from Siaya dbase'!T113</f>
        <v>5</v>
      </c>
      <c r="C120" s="1">
        <f>SUM(A120:B120)</f>
        <v>6</v>
      </c>
    </row>
    <row r="121" spans="1:3" ht="12.75">
      <c r="A121" s="1">
        <f>'Raw data - from Siaya dbase'!S114</f>
        <v>2</v>
      </c>
      <c r="B121" s="1">
        <f>'Raw data - from Siaya dbase'!T114</f>
        <v>1</v>
      </c>
      <c r="C121" s="1">
        <f>SUM(A121:B121)</f>
        <v>3</v>
      </c>
    </row>
    <row r="122" spans="1:3" ht="12.75">
      <c r="A122" s="1">
        <f>'Raw data - from Siaya dbase'!S115</f>
        <v>2</v>
      </c>
      <c r="B122" s="1">
        <f>'Raw data - from Siaya dbase'!T115</f>
        <v>3</v>
      </c>
      <c r="C122" s="1">
        <f>SUM(A122:B122)</f>
        <v>5</v>
      </c>
    </row>
    <row r="123" spans="1:3" ht="12.75">
      <c r="A123" s="1">
        <f>'Raw data - from Siaya dbase'!S116</f>
        <v>3</v>
      </c>
      <c r="B123" s="1">
        <f>'Raw data - from Siaya dbase'!T116</f>
        <v>0</v>
      </c>
      <c r="C123" s="1">
        <f>SUM(A123:B123)</f>
        <v>3</v>
      </c>
    </row>
    <row r="124" spans="1:3" ht="12.75">
      <c r="A124" s="1">
        <f>'Raw data - from Siaya dbase'!S117</f>
        <v>1</v>
      </c>
      <c r="B124" s="1">
        <f>'Raw data - from Siaya dbase'!T117</f>
        <v>2</v>
      </c>
      <c r="C124" s="1">
        <f>SUM(A124:B124)</f>
        <v>3</v>
      </c>
    </row>
    <row r="125" spans="1:3" ht="12.75">
      <c r="A125" s="1">
        <f>'Raw data - from Siaya dbase'!S118</f>
        <v>2</v>
      </c>
      <c r="B125" s="1">
        <f>'Raw data - from Siaya dbase'!T118</f>
        <v>1</v>
      </c>
      <c r="C125" s="1">
        <f>SUM(A125:B125)</f>
        <v>3</v>
      </c>
    </row>
    <row r="126" spans="1:3" ht="12.75">
      <c r="A126" s="1">
        <f>'Raw data - from Siaya dbase'!S119</f>
        <v>2</v>
      </c>
      <c r="B126" s="1">
        <f>'Raw data - from Siaya dbase'!T119</f>
        <v>4</v>
      </c>
      <c r="C126" s="1">
        <f>SUM(A126:B126)</f>
        <v>6</v>
      </c>
    </row>
    <row r="127" spans="1:3" ht="12.75">
      <c r="A127" s="1">
        <f>'Raw data - from Siaya dbase'!S120</f>
        <v>1</v>
      </c>
      <c r="B127" s="1">
        <f>'Raw data - from Siaya dbase'!T120</f>
        <v>0</v>
      </c>
      <c r="C127" s="1">
        <f>SUM(A127:B127)</f>
        <v>1</v>
      </c>
    </row>
    <row r="128" spans="1:3" ht="12.75">
      <c r="A128" s="1">
        <f>'Raw data - from Siaya dbase'!S121</f>
        <v>1</v>
      </c>
      <c r="B128" s="1">
        <f>'Raw data - from Siaya dbase'!T121</f>
        <v>0</v>
      </c>
      <c r="C128" s="1">
        <f>SUM(A128:B128)</f>
        <v>1</v>
      </c>
    </row>
    <row r="129" spans="1:3" ht="12.75">
      <c r="A129" s="1">
        <f>'Raw data - from Siaya dbase'!S122</f>
        <v>2</v>
      </c>
      <c r="B129" s="1">
        <f>'Raw data - from Siaya dbase'!T122</f>
        <v>0</v>
      </c>
      <c r="C129" s="1">
        <f>SUM(A129:B129)</f>
        <v>2</v>
      </c>
    </row>
    <row r="130" spans="1:3" ht="12.75">
      <c r="A130" s="1">
        <f>'Raw data - from Siaya dbase'!S123</f>
        <v>1</v>
      </c>
      <c r="B130" s="1">
        <f>'Raw data - from Siaya dbase'!T123</f>
        <v>0</v>
      </c>
      <c r="C130" s="1">
        <f>SUM(A130:B130)</f>
        <v>1</v>
      </c>
    </row>
    <row r="131" spans="1:3" ht="12.75">
      <c r="A131" s="1">
        <f>'Raw data - from Siaya dbase'!S124</f>
        <v>2</v>
      </c>
      <c r="B131" s="1">
        <f>'Raw data - from Siaya dbase'!T124</f>
        <v>4</v>
      </c>
      <c r="C131" s="1">
        <f>SUM(A131:B131)</f>
        <v>6</v>
      </c>
    </row>
    <row r="132" spans="1:3" ht="12.75">
      <c r="A132" s="1">
        <f>'Raw data - from Siaya dbase'!S125</f>
        <v>2</v>
      </c>
      <c r="B132" s="1">
        <f>'Raw data - from Siaya dbase'!T125</f>
        <v>3</v>
      </c>
      <c r="C132" s="1">
        <f>SUM(A132:B132)</f>
        <v>5</v>
      </c>
    </row>
    <row r="133" spans="1:3" ht="12.75">
      <c r="A133" s="1">
        <f>'Raw data - from Siaya dbase'!S126</f>
        <v>2</v>
      </c>
      <c r="B133" s="1">
        <f>'Raw data - from Siaya dbase'!T126</f>
        <v>1</v>
      </c>
      <c r="C133" s="1">
        <f>SUM(A133:B133)</f>
        <v>3</v>
      </c>
    </row>
    <row r="134" spans="1:3" ht="12.75">
      <c r="A134" s="1">
        <f>'Raw data - from Siaya dbase'!S127</f>
        <v>2</v>
      </c>
      <c r="B134" s="1">
        <f>'Raw data - from Siaya dbase'!T127</f>
        <v>3</v>
      </c>
      <c r="C134" s="1">
        <f>SUM(A134:B134)</f>
        <v>5</v>
      </c>
    </row>
    <row r="135" spans="1:3" ht="12.75">
      <c r="A135" s="1">
        <f>'Raw data - from Siaya dbase'!S128</f>
        <v>2</v>
      </c>
      <c r="B135" s="1">
        <f>'Raw data - from Siaya dbase'!T128</f>
        <v>5</v>
      </c>
      <c r="C135" s="1">
        <f>SUM(A135:B135)</f>
        <v>7</v>
      </c>
    </row>
    <row r="136" spans="1:3" ht="12.75">
      <c r="A136" s="1">
        <f>'Raw data - from Siaya dbase'!S129</f>
        <v>2</v>
      </c>
      <c r="B136" s="1">
        <f>'Raw data - from Siaya dbase'!T129</f>
        <v>0</v>
      </c>
      <c r="C136" s="1">
        <f>SUM(A136:B136)</f>
        <v>2</v>
      </c>
    </row>
    <row r="137" spans="1:3" ht="12.75">
      <c r="A137" s="1">
        <f>'Raw data - from Siaya dbase'!S130</f>
        <v>2</v>
      </c>
      <c r="B137" s="1">
        <f>'Raw data - from Siaya dbase'!T130</f>
        <v>0</v>
      </c>
      <c r="C137" s="1">
        <f>SUM(A137:B137)</f>
        <v>2</v>
      </c>
    </row>
    <row r="138" spans="1:3" ht="12.75">
      <c r="A138" s="1">
        <f>'Raw data - from Siaya dbase'!S131</f>
        <v>2</v>
      </c>
      <c r="B138" s="1">
        <f>'Raw data - from Siaya dbase'!T131</f>
        <v>0</v>
      </c>
      <c r="C138" s="1">
        <f>SUM(A138:B138)</f>
        <v>2</v>
      </c>
    </row>
    <row r="139" spans="1:3" ht="12.75">
      <c r="A139" s="1">
        <f>'Raw data - from Siaya dbase'!S132</f>
        <v>2</v>
      </c>
      <c r="B139" s="1">
        <f>'Raw data - from Siaya dbase'!T132</f>
        <v>0</v>
      </c>
      <c r="C139" s="1">
        <f>SUM(A139:B139)</f>
        <v>2</v>
      </c>
    </row>
    <row r="140" spans="1:3" ht="12.75">
      <c r="A140" s="1">
        <f>'Raw data - from Siaya dbase'!S133</f>
        <v>2</v>
      </c>
      <c r="B140" s="1">
        <f>'Raw data - from Siaya dbase'!T133</f>
        <v>2</v>
      </c>
      <c r="C140" s="1">
        <f>SUM(A140:B140)</f>
        <v>4</v>
      </c>
    </row>
    <row r="141" spans="1:3" ht="12.75">
      <c r="A141" s="1">
        <f>'Raw data - from Siaya dbase'!S134</f>
        <v>2</v>
      </c>
      <c r="B141" s="1">
        <f>'Raw data - from Siaya dbase'!T134</f>
        <v>2</v>
      </c>
      <c r="C141" s="1">
        <f>SUM(A141:B141)</f>
        <v>4</v>
      </c>
    </row>
    <row r="142" spans="1:3" ht="12.75">
      <c r="A142" s="1">
        <f>'Raw data - from Siaya dbase'!S135</f>
        <v>2</v>
      </c>
      <c r="B142" s="1">
        <f>'Raw data - from Siaya dbase'!T135</f>
        <v>4</v>
      </c>
      <c r="C142" s="1">
        <f>SUM(A142:B142)</f>
        <v>6</v>
      </c>
    </row>
    <row r="143" spans="1:3" ht="12.75">
      <c r="A143" s="1">
        <f>'Raw data - from Siaya dbase'!S136</f>
        <v>2</v>
      </c>
      <c r="B143" s="1">
        <f>'Raw data - from Siaya dbase'!T136</f>
        <v>2</v>
      </c>
      <c r="C143" s="1">
        <f>SUM(A143:B143)</f>
        <v>4</v>
      </c>
    </row>
    <row r="144" spans="1:3" ht="12.75">
      <c r="A144" s="1">
        <f>'Raw data - from Siaya dbase'!S137</f>
        <v>3</v>
      </c>
      <c r="B144" s="1">
        <f>'Raw data - from Siaya dbase'!T137</f>
        <v>2</v>
      </c>
      <c r="C144" s="1">
        <f>SUM(A144:B144)</f>
        <v>5</v>
      </c>
    </row>
    <row r="145" spans="1:3" ht="12.75">
      <c r="A145" s="1">
        <f>'Raw data - from Siaya dbase'!S138</f>
        <v>2</v>
      </c>
      <c r="B145" s="1">
        <f>'Raw data - from Siaya dbase'!T138</f>
        <v>5</v>
      </c>
      <c r="C145" s="1">
        <f>SUM(A145:B145)</f>
        <v>7</v>
      </c>
    </row>
    <row r="146" spans="1:3" ht="12.75">
      <c r="A146" s="1">
        <f>'Raw data - from Siaya dbase'!S139</f>
        <v>3</v>
      </c>
      <c r="B146" s="1">
        <f>'Raw data - from Siaya dbase'!T139</f>
        <v>4</v>
      </c>
      <c r="C146" s="1">
        <f>SUM(A146:B146)</f>
        <v>7</v>
      </c>
    </row>
    <row r="147" spans="1:3" ht="12.75">
      <c r="A147" s="1">
        <f>'Raw data - from Siaya dbase'!S140</f>
        <v>3</v>
      </c>
      <c r="B147" s="1">
        <f>'Raw data - from Siaya dbase'!T140</f>
        <v>2</v>
      </c>
      <c r="C147" s="1">
        <f>SUM(A147:B147)</f>
        <v>5</v>
      </c>
    </row>
    <row r="148" spans="1:3" ht="12.75">
      <c r="A148" s="1">
        <f>'Raw data - from Siaya dbase'!S141</f>
        <v>3</v>
      </c>
      <c r="B148" s="1">
        <f>'Raw data - from Siaya dbase'!T141</f>
        <v>3</v>
      </c>
      <c r="C148" s="1">
        <f>SUM(A148:B148)</f>
        <v>6</v>
      </c>
    </row>
    <row r="149" spans="1:3" ht="12.75">
      <c r="A149" s="1">
        <f>'Raw data - from Siaya dbase'!S142</f>
        <v>2</v>
      </c>
      <c r="B149" s="1">
        <f>'Raw data - from Siaya dbase'!T142</f>
        <v>5</v>
      </c>
      <c r="C149" s="1">
        <f>SUM(A149:B149)</f>
        <v>7</v>
      </c>
    </row>
    <row r="150" spans="1:3" ht="12.75">
      <c r="A150" s="1">
        <f>'Raw data - from Siaya dbase'!S143</f>
        <v>4</v>
      </c>
      <c r="B150" s="1">
        <f>'Raw data - from Siaya dbase'!T143</f>
        <v>2</v>
      </c>
      <c r="C150" s="1">
        <f>SUM(A150:B150)</f>
        <v>6</v>
      </c>
    </row>
    <row r="151" spans="1:3" ht="12.75">
      <c r="A151" s="1">
        <f>'Raw data - from Siaya dbase'!S144</f>
        <v>2</v>
      </c>
      <c r="B151" s="1">
        <f>'Raw data - from Siaya dbase'!T144</f>
        <v>3</v>
      </c>
      <c r="C151" s="1">
        <f>SUM(A151:B151)</f>
        <v>5</v>
      </c>
    </row>
    <row r="152" spans="1:3" ht="12.75">
      <c r="A152" s="1">
        <f>'Raw data - from Siaya dbase'!S145</f>
        <v>2</v>
      </c>
      <c r="B152" s="1">
        <f>'Raw data - from Siaya dbase'!T145</f>
        <v>5</v>
      </c>
      <c r="C152" s="1">
        <f>SUM(A152:B152)</f>
        <v>7</v>
      </c>
    </row>
    <row r="153" spans="1:3" ht="12.75">
      <c r="A153" s="1">
        <f>'Raw data - from Siaya dbase'!S146</f>
        <v>4</v>
      </c>
      <c r="B153" s="1">
        <f>'Raw data - from Siaya dbase'!T146</f>
        <v>4</v>
      </c>
      <c r="C153" s="1">
        <f>SUM(A153:B153)</f>
        <v>8</v>
      </c>
    </row>
    <row r="154" spans="1:3" ht="12.75">
      <c r="A154" s="1">
        <f>'Raw data - from Siaya dbase'!S147</f>
        <v>4</v>
      </c>
      <c r="B154" s="1">
        <f>'Raw data - from Siaya dbase'!T147</f>
        <v>2</v>
      </c>
      <c r="C154" s="1">
        <f>SUM(A154:B154)</f>
        <v>6</v>
      </c>
    </row>
    <row r="155" spans="1:3" ht="12.75">
      <c r="A155" s="1">
        <f>'Raw data - from Siaya dbase'!S148</f>
        <v>2</v>
      </c>
      <c r="B155" s="1">
        <f>'Raw data - from Siaya dbase'!T148</f>
        <v>1</v>
      </c>
      <c r="C155" s="1">
        <f>SUM(A155:B155)</f>
        <v>3</v>
      </c>
    </row>
    <row r="156" spans="1:3" ht="12.75">
      <c r="A156" s="1">
        <f>'Raw data - from Siaya dbase'!S149</f>
        <v>2</v>
      </c>
      <c r="B156" s="1">
        <f>'Raw data - from Siaya dbase'!T149</f>
        <v>3</v>
      </c>
      <c r="C156" s="1">
        <f>SUM(A156:B156)</f>
        <v>5</v>
      </c>
    </row>
    <row r="157" spans="1:3" ht="12.75">
      <c r="A157" s="1">
        <f>'Raw data - from Siaya dbase'!S150</f>
        <v>5</v>
      </c>
      <c r="B157" s="1">
        <f>'Raw data - from Siaya dbase'!T150</f>
        <v>2</v>
      </c>
      <c r="C157" s="1">
        <f>SUM(A157:B157)</f>
        <v>7</v>
      </c>
    </row>
    <row r="158" spans="1:3" ht="12.75">
      <c r="A158" s="1">
        <f>'Raw data - from Siaya dbase'!S151</f>
        <v>2</v>
      </c>
      <c r="B158" s="1">
        <f>'Raw data - from Siaya dbase'!T151</f>
        <v>3</v>
      </c>
      <c r="C158" s="1">
        <f>SUM(A158:B158)</f>
        <v>5</v>
      </c>
    </row>
    <row r="159" spans="1:3" ht="12.75">
      <c r="A159" s="1">
        <f>'Raw data - from Siaya dbase'!S152</f>
        <v>3</v>
      </c>
      <c r="B159" s="1">
        <f>'Raw data - from Siaya dbase'!T152</f>
        <v>0</v>
      </c>
      <c r="C159" s="1">
        <f>SUM(A159:B159)</f>
        <v>3</v>
      </c>
    </row>
    <row r="160" spans="1:3" ht="12.75">
      <c r="A160" s="1">
        <f>'Raw data - from Siaya dbase'!S153</f>
        <v>2</v>
      </c>
      <c r="B160" s="1">
        <f>'Raw data - from Siaya dbase'!T153</f>
        <v>1</v>
      </c>
      <c r="C160" s="1">
        <f>SUM(A160:B160)</f>
        <v>3</v>
      </c>
    </row>
    <row r="161" spans="1:3" ht="12.75">
      <c r="A161" s="1">
        <f>'Raw data - from Siaya dbase'!S154</f>
        <v>2</v>
      </c>
      <c r="B161" s="1">
        <f>'Raw data - from Siaya dbase'!T154</f>
        <v>2</v>
      </c>
      <c r="C161" s="1">
        <f>SUM(A161:B161)</f>
        <v>4</v>
      </c>
    </row>
    <row r="162" spans="1:3" ht="12.75">
      <c r="A162" s="1">
        <f>'Raw data - from Siaya dbase'!S155</f>
        <v>2</v>
      </c>
      <c r="B162" s="1">
        <f>'Raw data - from Siaya dbase'!T155</f>
        <v>3</v>
      </c>
      <c r="C162" s="1">
        <f>SUM(A162:B162)</f>
        <v>5</v>
      </c>
    </row>
    <row r="163" spans="1:3" ht="12.75">
      <c r="A163" s="1">
        <f>'Raw data - from Siaya dbase'!S156</f>
        <v>2</v>
      </c>
      <c r="B163" s="1">
        <f>'Raw data - from Siaya dbase'!T156</f>
        <v>1</v>
      </c>
      <c r="C163" s="1">
        <f>SUM(A163:B163)</f>
        <v>3</v>
      </c>
    </row>
    <row r="164" spans="1:3" ht="12.75">
      <c r="A164" s="1">
        <f>'Raw data - from Siaya dbase'!S157</f>
        <v>2</v>
      </c>
      <c r="B164" s="1">
        <f>'Raw data - from Siaya dbase'!T157</f>
        <v>2</v>
      </c>
      <c r="C164" s="1">
        <f>SUM(A164:B164)</f>
        <v>4</v>
      </c>
    </row>
    <row r="165" spans="1:3" ht="12.75">
      <c r="A165" s="1">
        <f>'Raw data - from Siaya dbase'!S158</f>
        <v>2</v>
      </c>
      <c r="B165" s="1">
        <f>'Raw data - from Siaya dbase'!T158</f>
        <v>1</v>
      </c>
      <c r="C165" s="1">
        <f>SUM(A165:B165)</f>
        <v>3</v>
      </c>
    </row>
    <row r="166" spans="1:3" ht="12.75">
      <c r="A166" s="1">
        <f>'Raw data - from Siaya dbase'!S159</f>
        <v>4</v>
      </c>
      <c r="B166" s="1">
        <f>'Raw data - from Siaya dbase'!T159</f>
        <v>3</v>
      </c>
      <c r="C166" s="1">
        <f>SUM(A166:B166)</f>
        <v>7</v>
      </c>
    </row>
    <row r="167" spans="1:3" ht="12.75">
      <c r="A167" s="1">
        <f>'Raw data - from Siaya dbase'!S160</f>
        <v>3</v>
      </c>
      <c r="B167" s="1">
        <f>'Raw data - from Siaya dbase'!T160</f>
        <v>3</v>
      </c>
      <c r="C167" s="1">
        <f>SUM(A167:B167)</f>
        <v>6</v>
      </c>
    </row>
    <row r="168" spans="1:3" ht="12.75">
      <c r="A168" s="1">
        <f>'Raw data - from Siaya dbase'!S161</f>
        <v>2</v>
      </c>
      <c r="B168" s="1">
        <f>'Raw data - from Siaya dbase'!T161</f>
        <v>3</v>
      </c>
      <c r="C168" s="1">
        <f>SUM(A168:B168)</f>
        <v>5</v>
      </c>
    </row>
    <row r="169" spans="1:3" ht="12.75">
      <c r="A169" s="1">
        <f>'Raw data - from Siaya dbase'!S162</f>
        <v>2</v>
      </c>
      <c r="B169" s="1">
        <f>'Raw data - from Siaya dbase'!T162</f>
        <v>4</v>
      </c>
      <c r="C169" s="1">
        <f>SUM(A169:B169)</f>
        <v>6</v>
      </c>
    </row>
    <row r="170" spans="1:3" ht="12.75">
      <c r="A170" s="1">
        <f>'Raw data - from Siaya dbase'!S163</f>
        <v>2</v>
      </c>
      <c r="B170" s="1">
        <f>'Raw data - from Siaya dbase'!T163</f>
        <v>7</v>
      </c>
      <c r="C170" s="1">
        <f>SUM(A170:B170)</f>
        <v>9</v>
      </c>
    </row>
    <row r="171" spans="1:3" ht="12.75">
      <c r="A171" s="1">
        <f>'Raw data - from Siaya dbase'!S164</f>
        <v>2</v>
      </c>
      <c r="B171" s="1">
        <f>'Raw data - from Siaya dbase'!T164</f>
        <v>6</v>
      </c>
      <c r="C171" s="1">
        <f>SUM(A171:B171)</f>
        <v>8</v>
      </c>
    </row>
    <row r="172" spans="1:3" ht="12.75">
      <c r="A172" s="1">
        <f>'Raw data - from Siaya dbase'!S165</f>
        <v>2</v>
      </c>
      <c r="B172" s="1">
        <f>'Raw data - from Siaya dbase'!T165</f>
        <v>1</v>
      </c>
      <c r="C172" s="1">
        <f>SUM(A172:B172)</f>
        <v>3</v>
      </c>
    </row>
    <row r="173" spans="1:3" ht="12.75">
      <c r="A173" s="1">
        <f>'Raw data - from Siaya dbase'!S166</f>
        <v>2</v>
      </c>
      <c r="B173" s="1">
        <f>'Raw data - from Siaya dbase'!T166</f>
        <v>0</v>
      </c>
      <c r="C173" s="1">
        <f>SUM(A173:B173)</f>
        <v>2</v>
      </c>
    </row>
    <row r="174" spans="1:3" ht="12.75">
      <c r="A174" s="1">
        <f>'Raw data - from Siaya dbase'!S167</f>
        <v>2</v>
      </c>
      <c r="B174" s="1">
        <f>'Raw data - from Siaya dbase'!T167</f>
        <v>2</v>
      </c>
      <c r="C174" s="1">
        <f>SUM(A174:B174)</f>
        <v>4</v>
      </c>
    </row>
    <row r="175" spans="1:3" ht="12.75">
      <c r="A175" s="1">
        <f>'Raw data - from Siaya dbase'!S168</f>
        <v>4</v>
      </c>
      <c r="B175" s="1">
        <f>'Raw data - from Siaya dbase'!T168</f>
        <v>2</v>
      </c>
      <c r="C175" s="1">
        <f>SUM(A175:B175)</f>
        <v>6</v>
      </c>
    </row>
    <row r="176" spans="1:3" ht="12.75">
      <c r="A176" s="1">
        <f>'Raw data - from Siaya dbase'!S169</f>
        <v>4</v>
      </c>
      <c r="B176" s="1">
        <f>'Raw data - from Siaya dbase'!T169</f>
        <v>2</v>
      </c>
      <c r="C176" s="1">
        <f>SUM(A176:B176)</f>
        <v>6</v>
      </c>
    </row>
    <row r="177" spans="1:3" ht="12.75">
      <c r="A177" s="1">
        <f>'Raw data - from Siaya dbase'!S170</f>
        <v>1</v>
      </c>
      <c r="B177" s="1">
        <f>'Raw data - from Siaya dbase'!T170</f>
        <v>0</v>
      </c>
      <c r="C177" s="1">
        <f>SUM(A177:B177)</f>
        <v>1</v>
      </c>
    </row>
    <row r="178" spans="1:3" ht="12.75">
      <c r="A178" s="1">
        <f>'Raw data - from Siaya dbase'!S171</f>
        <v>4</v>
      </c>
      <c r="B178" s="1">
        <f>'Raw data - from Siaya dbase'!T171</f>
        <v>0</v>
      </c>
      <c r="C178" s="1">
        <f>SUM(A178:B178)</f>
        <v>4</v>
      </c>
    </row>
    <row r="179" spans="1:3" ht="12.75">
      <c r="A179" s="1">
        <f>'Raw data - from Siaya dbase'!S172</f>
        <v>2</v>
      </c>
      <c r="B179" s="1">
        <f>'Raw data - from Siaya dbase'!T172</f>
        <v>1</v>
      </c>
      <c r="C179" s="1">
        <f>SUM(A179:B179)</f>
        <v>3</v>
      </c>
    </row>
    <row r="180" spans="1:3" ht="12.75">
      <c r="A180" s="1">
        <f>'Raw data - from Siaya dbase'!S173</f>
        <v>2</v>
      </c>
      <c r="B180" s="1">
        <f>'Raw data - from Siaya dbase'!T173</f>
        <v>0</v>
      </c>
      <c r="C180" s="1">
        <f>SUM(A180:B180)</f>
        <v>2</v>
      </c>
    </row>
    <row r="181" spans="1:3" ht="12.75">
      <c r="A181" s="1">
        <f>'Raw data - from Siaya dbase'!S174</f>
        <v>2</v>
      </c>
      <c r="B181" s="1">
        <f>'Raw data - from Siaya dbase'!T174</f>
        <v>2</v>
      </c>
      <c r="C181" s="1">
        <f>SUM(A181:B181)</f>
        <v>4</v>
      </c>
    </row>
    <row r="182" spans="1:3" ht="12.75">
      <c r="A182" s="1">
        <f>'Raw data - from Siaya dbase'!S175</f>
        <v>3</v>
      </c>
      <c r="B182" s="1">
        <f>'Raw data - from Siaya dbase'!T175</f>
        <v>2</v>
      </c>
      <c r="C182" s="1">
        <f>SUM(A182:B182)</f>
        <v>5</v>
      </c>
    </row>
    <row r="183" spans="1:3" ht="12.75">
      <c r="A183" s="1">
        <f>'Raw data - from Siaya dbase'!S176</f>
        <v>2</v>
      </c>
      <c r="B183" s="1">
        <f>'Raw data - from Siaya dbase'!T176</f>
        <v>2</v>
      </c>
      <c r="C183" s="1">
        <f>SUM(A183:B183)</f>
        <v>4</v>
      </c>
    </row>
    <row r="184" spans="1:3" ht="12.75">
      <c r="A184" s="1">
        <f>'Raw data - from Siaya dbase'!S177</f>
        <v>5</v>
      </c>
      <c r="B184" s="1">
        <f>'Raw data - from Siaya dbase'!T177</f>
        <v>0</v>
      </c>
      <c r="C184" s="1">
        <f>SUM(A184:B184)</f>
        <v>5</v>
      </c>
    </row>
    <row r="185" spans="1:3" ht="12.75">
      <c r="A185" s="1">
        <f>'Raw data - from Siaya dbase'!S178</f>
        <v>2</v>
      </c>
      <c r="B185" s="1">
        <f>'Raw data - from Siaya dbase'!T178</f>
        <v>0</v>
      </c>
      <c r="C185" s="1">
        <f>SUM(A185:B185)</f>
        <v>2</v>
      </c>
    </row>
    <row r="186" spans="1:3" ht="12.75">
      <c r="A186" s="1">
        <f>'Raw data - from Siaya dbase'!S179</f>
        <v>2</v>
      </c>
      <c r="B186" s="1">
        <f>'Raw data - from Siaya dbase'!T179</f>
        <v>3</v>
      </c>
      <c r="C186" s="1">
        <f>SUM(A186:B186)</f>
        <v>5</v>
      </c>
    </row>
    <row r="187" spans="1:3" ht="12.75">
      <c r="A187" s="1">
        <f>'Raw data - from Siaya dbase'!S180</f>
        <v>2</v>
      </c>
      <c r="B187" s="1">
        <f>'Raw data - from Siaya dbase'!T180</f>
        <v>2</v>
      </c>
      <c r="C187" s="1">
        <f>SUM(A187:B187)</f>
        <v>4</v>
      </c>
    </row>
    <row r="188" spans="1:3" ht="12.75">
      <c r="A188" s="1">
        <f>'Raw data - from Siaya dbase'!S181</f>
        <v>2</v>
      </c>
      <c r="B188" s="1">
        <f>'Raw data - from Siaya dbase'!T181</f>
        <v>3</v>
      </c>
      <c r="C188" s="1">
        <f>SUM(A188:B188)</f>
        <v>5</v>
      </c>
    </row>
    <row r="189" spans="1:3" ht="12.75">
      <c r="A189" s="1">
        <f>'Raw data - from Siaya dbase'!S182</f>
        <v>2</v>
      </c>
      <c r="B189" s="1">
        <f>'Raw data - from Siaya dbase'!T182</f>
        <v>3</v>
      </c>
      <c r="C189" s="1">
        <f>SUM(A189:B189)</f>
        <v>5</v>
      </c>
    </row>
    <row r="190" spans="1:3" ht="12.75">
      <c r="A190" s="1">
        <f>'Raw data - from Siaya dbase'!S183</f>
        <v>2</v>
      </c>
      <c r="B190" s="1">
        <f>'Raw data - from Siaya dbase'!T183</f>
        <v>2</v>
      </c>
      <c r="C190" s="1">
        <f>SUM(A190:B190)</f>
        <v>4</v>
      </c>
    </row>
    <row r="191" spans="1:3" ht="12.75">
      <c r="A191" s="1">
        <f>'Raw data - from Siaya dbase'!S184</f>
        <v>2</v>
      </c>
      <c r="B191" s="1">
        <f>'Raw data - from Siaya dbase'!T184</f>
        <v>1</v>
      </c>
      <c r="C191" s="1">
        <f>SUM(A191:B191)</f>
        <v>3</v>
      </c>
    </row>
    <row r="192" spans="1:3" ht="12.75">
      <c r="A192" s="1">
        <f>'Raw data - from Siaya dbase'!S185</f>
        <v>2</v>
      </c>
      <c r="B192" s="1">
        <f>'Raw data - from Siaya dbase'!T185</f>
        <v>0</v>
      </c>
      <c r="C192" s="1">
        <f>SUM(A192:B192)</f>
        <v>2</v>
      </c>
    </row>
    <row r="193" spans="1:3" ht="12.75">
      <c r="A193" s="1">
        <f>'Raw data - from Siaya dbase'!S186</f>
        <v>2</v>
      </c>
      <c r="B193" s="1">
        <f>'Raw data - from Siaya dbase'!T186</f>
        <v>4</v>
      </c>
      <c r="C193" s="1">
        <f>SUM(A193:B193)</f>
        <v>6</v>
      </c>
    </row>
    <row r="194" spans="1:3" ht="12.75">
      <c r="A194" s="1">
        <f>'Raw data - from Siaya dbase'!S187</f>
        <v>2</v>
      </c>
      <c r="B194" s="1">
        <f>'Raw data - from Siaya dbase'!T187</f>
        <v>3</v>
      </c>
      <c r="C194" s="1">
        <f>SUM(A194:B194)</f>
        <v>5</v>
      </c>
    </row>
    <row r="195" spans="1:3" ht="12.75">
      <c r="A195" s="1">
        <f>'Raw data - from Siaya dbase'!S188</f>
        <v>2</v>
      </c>
      <c r="B195" s="1">
        <f>'Raw data - from Siaya dbase'!T188</f>
        <v>1</v>
      </c>
      <c r="C195" s="1">
        <f>SUM(A195:B195)</f>
        <v>3</v>
      </c>
    </row>
    <row r="196" spans="1:3" ht="12.75">
      <c r="A196" s="1">
        <f>'Raw data - from Siaya dbase'!S189</f>
        <v>2</v>
      </c>
      <c r="B196" s="1">
        <f>'Raw data - from Siaya dbase'!T189</f>
        <v>0</v>
      </c>
      <c r="C196" s="1">
        <f>SUM(A196:B196)</f>
        <v>2</v>
      </c>
    </row>
    <row r="197" spans="1:3" ht="12.75">
      <c r="A197" s="1">
        <f>'Raw data - from Siaya dbase'!S190</f>
        <v>2</v>
      </c>
      <c r="B197" s="1">
        <f>'Raw data - from Siaya dbase'!T190</f>
        <v>0</v>
      </c>
      <c r="C197" s="1">
        <f>SUM(A197:B197)</f>
        <v>2</v>
      </c>
    </row>
    <row r="198" spans="1:3" ht="12.75">
      <c r="A198" s="1">
        <f>'Raw data - from Siaya dbase'!S191</f>
        <v>2</v>
      </c>
      <c r="B198" s="1">
        <f>'Raw data - from Siaya dbase'!T191</f>
        <v>1</v>
      </c>
      <c r="C198" s="1">
        <f>SUM(A198:B198)</f>
        <v>3</v>
      </c>
    </row>
    <row r="199" spans="1:3" ht="12.75">
      <c r="A199" s="1">
        <f>'Raw data - from Siaya dbase'!S192</f>
        <v>2</v>
      </c>
      <c r="B199" s="1">
        <f>'Raw data - from Siaya dbase'!T192</f>
        <v>2</v>
      </c>
      <c r="C199" s="1">
        <f>SUM(A199:B199)</f>
        <v>4</v>
      </c>
    </row>
    <row r="200" spans="1:3" ht="12.75">
      <c r="A200" s="1">
        <f>'Raw data - from Siaya dbase'!S193</f>
        <v>3</v>
      </c>
      <c r="B200" s="1">
        <f>'Raw data - from Siaya dbase'!T193</f>
        <v>0</v>
      </c>
      <c r="C200" s="1">
        <f>SUM(A200:B200)</f>
        <v>3</v>
      </c>
    </row>
    <row r="201" spans="1:3" ht="12.75">
      <c r="A201" s="1">
        <f>'Raw data - from Siaya dbase'!S194</f>
        <v>4</v>
      </c>
      <c r="B201" s="1">
        <f>'Raw data - from Siaya dbase'!T194</f>
        <v>4</v>
      </c>
      <c r="C201" s="1">
        <f>SUM(A201:B201)</f>
        <v>8</v>
      </c>
    </row>
    <row r="202" spans="1:3" ht="12.75">
      <c r="A202" s="1">
        <f>'Raw data - from Siaya dbase'!S195</f>
        <v>3</v>
      </c>
      <c r="B202" s="1">
        <f>'Raw data - from Siaya dbase'!T195</f>
        <v>9</v>
      </c>
      <c r="C202" s="1">
        <f>SUM(A202:B202)</f>
        <v>12</v>
      </c>
    </row>
    <row r="203" spans="1:3" ht="12.75">
      <c r="A203" s="1">
        <f>'Raw data - from Siaya dbase'!S196</f>
        <v>7</v>
      </c>
      <c r="B203" s="1">
        <f>'Raw data - from Siaya dbase'!T196</f>
        <v>5</v>
      </c>
      <c r="C203" s="1">
        <f>SUM(A203:B203)</f>
        <v>12</v>
      </c>
    </row>
    <row r="204" spans="1:3" ht="12.75">
      <c r="A204" s="1">
        <f>'Raw data - from Siaya dbase'!S197</f>
        <v>2</v>
      </c>
      <c r="B204" s="1">
        <f>'Raw data - from Siaya dbase'!T197</f>
        <v>3</v>
      </c>
      <c r="C204" s="1">
        <f>SUM(A204:B204)</f>
        <v>5</v>
      </c>
    </row>
    <row r="205" spans="1:3" ht="12.75">
      <c r="A205" s="1">
        <f>'Raw data - from Siaya dbase'!S198</f>
        <v>2</v>
      </c>
      <c r="B205" s="1">
        <f>'Raw data - from Siaya dbase'!T198</f>
        <v>0</v>
      </c>
      <c r="C205" s="1">
        <f>SUM(A205:B205)</f>
        <v>2</v>
      </c>
    </row>
    <row r="206" spans="1:3" ht="12.75">
      <c r="A206" s="1">
        <f>'Raw data - from Siaya dbase'!S199</f>
        <v>3</v>
      </c>
      <c r="B206" s="1">
        <f>'Raw data - from Siaya dbase'!T199</f>
        <v>7</v>
      </c>
      <c r="C206" s="1">
        <f>SUM(A206:B206)</f>
        <v>10</v>
      </c>
    </row>
    <row r="207" spans="1:3" ht="12.75">
      <c r="A207" s="1">
        <f>'Raw data - from Siaya dbase'!S200</f>
        <v>2</v>
      </c>
      <c r="B207" t="str">
        <f>'Raw data - from Siaya dbase'!T200</f>
        <v>C</v>
      </c>
      <c r="C207" s="1">
        <f>SUM(A207:B207)</f>
        <v>2</v>
      </c>
    </row>
    <row r="208" spans="1:3" ht="12.75">
      <c r="A208" s="1">
        <f>'Raw data - from Siaya dbase'!S201</f>
        <v>5</v>
      </c>
      <c r="B208" s="1">
        <f>'Raw data - from Siaya dbase'!T201</f>
        <v>1</v>
      </c>
      <c r="C208" s="1">
        <f>SUM(A208:B208)</f>
        <v>6</v>
      </c>
    </row>
    <row r="209" spans="1:3" ht="12.75">
      <c r="A209" s="1">
        <f>'Raw data - from Siaya dbase'!S202</f>
        <v>3</v>
      </c>
      <c r="B209" s="1">
        <f>'Raw data - from Siaya dbase'!T202</f>
        <v>1</v>
      </c>
      <c r="C209" s="1">
        <f>SUM(A209:B209)</f>
        <v>4</v>
      </c>
    </row>
    <row r="210" spans="1:3" ht="12.75">
      <c r="A210" s="1">
        <f>'Raw data - from Siaya dbase'!S203</f>
        <v>2</v>
      </c>
      <c r="B210" s="1">
        <f>'Raw data - from Siaya dbase'!T203</f>
        <v>0</v>
      </c>
      <c r="C210" s="1">
        <f>SUM(A210:B210)</f>
        <v>2</v>
      </c>
    </row>
    <row r="211" spans="1:3" ht="12.75">
      <c r="A211" s="1">
        <f>'Raw data - from Siaya dbase'!S204</f>
        <v>2</v>
      </c>
      <c r="B211" s="1">
        <f>'Raw data - from Siaya dbase'!T204</f>
        <v>2</v>
      </c>
      <c r="C211" s="1">
        <f>SUM(A211:B211)</f>
        <v>4</v>
      </c>
    </row>
    <row r="212" spans="1:3" ht="12.75">
      <c r="A212" s="1">
        <f>'Raw data - from Siaya dbase'!S205</f>
        <v>5</v>
      </c>
      <c r="B212" s="1">
        <f>'Raw data - from Siaya dbase'!T205</f>
        <v>0</v>
      </c>
      <c r="C212" s="1">
        <f>SUM(A212:B212)</f>
        <v>5</v>
      </c>
    </row>
    <row r="213" spans="1:3" ht="12.75">
      <c r="A213" s="1">
        <f>'Raw data - from Siaya dbase'!S206</f>
        <v>2</v>
      </c>
      <c r="B213" s="1">
        <f>'Raw data - from Siaya dbase'!T206</f>
        <v>4</v>
      </c>
      <c r="C213" s="1">
        <f>SUM(A213:B213)</f>
        <v>6</v>
      </c>
    </row>
    <row r="214" spans="1:3" ht="12.75">
      <c r="A214" s="1">
        <f>'Raw data - from Siaya dbase'!S207</f>
        <v>2</v>
      </c>
      <c r="B214" s="1">
        <f>'Raw data - from Siaya dbase'!T207</f>
        <v>0</v>
      </c>
      <c r="C214" s="1">
        <f>SUM(A214:B214)</f>
        <v>2</v>
      </c>
    </row>
    <row r="215" spans="1:3" ht="12.75">
      <c r="A215" s="1">
        <f>'Raw data - from Siaya dbase'!S208</f>
        <v>3</v>
      </c>
      <c r="B215" s="1">
        <f>'Raw data - from Siaya dbase'!T208</f>
        <v>0</v>
      </c>
      <c r="C215" s="1">
        <f>SUM(A215:B215)</f>
        <v>3</v>
      </c>
    </row>
    <row r="216" spans="1:3" ht="12.75">
      <c r="A216" s="1">
        <f>'Raw data - from Siaya dbase'!S209</f>
        <v>2</v>
      </c>
      <c r="B216" s="1">
        <f>'Raw data - from Siaya dbase'!T209</f>
        <v>7</v>
      </c>
      <c r="C216" s="1">
        <f>SUM(A216:B216)</f>
        <v>9</v>
      </c>
    </row>
    <row r="217" spans="1:3" ht="12.75">
      <c r="A217" s="1">
        <f>'Raw data - from Siaya dbase'!S210</f>
        <v>1</v>
      </c>
      <c r="B217" s="1">
        <f>'Raw data - from Siaya dbase'!T210</f>
        <v>5</v>
      </c>
      <c r="C217" s="1">
        <f>SUM(A217:B217)</f>
        <v>6</v>
      </c>
    </row>
    <row r="218" spans="1:3" ht="12.75">
      <c r="A218" s="1">
        <f>'Raw data - from Siaya dbase'!S211</f>
        <v>2</v>
      </c>
      <c r="B218" s="1">
        <f>'Raw data - from Siaya dbase'!T211</f>
        <v>1</v>
      </c>
      <c r="C218" s="1">
        <f>SUM(A218:B218)</f>
        <v>3</v>
      </c>
    </row>
    <row r="219" spans="1:3" ht="12.75">
      <c r="A219" s="1">
        <f>'Raw data - from Siaya dbase'!S212</f>
        <v>2</v>
      </c>
      <c r="B219" s="1">
        <f>'Raw data - from Siaya dbase'!T212</f>
        <v>2</v>
      </c>
      <c r="C219" s="1">
        <f>SUM(A219:B219)</f>
        <v>4</v>
      </c>
    </row>
    <row r="220" spans="1:3" ht="12.75">
      <c r="A220" s="1">
        <f>'Raw data - from Siaya dbase'!S213</f>
        <v>1</v>
      </c>
      <c r="B220" s="1">
        <f>'Raw data - from Siaya dbase'!T213</f>
        <v>1</v>
      </c>
      <c r="C220" s="1">
        <f>SUM(A220:B220)</f>
        <v>2</v>
      </c>
    </row>
    <row r="221" spans="1:3" ht="12.75">
      <c r="A221" s="1">
        <f>'Raw data - from Siaya dbase'!S214</f>
        <v>2</v>
      </c>
      <c r="B221" s="1">
        <f>'Raw data - from Siaya dbase'!T214</f>
        <v>6</v>
      </c>
      <c r="C221" s="1">
        <f>SUM(A221:B221)</f>
        <v>8</v>
      </c>
    </row>
    <row r="222" spans="1:3" ht="12.75">
      <c r="A222" s="1">
        <f>'Raw data - from Siaya dbase'!S215</f>
        <v>1</v>
      </c>
      <c r="B222" s="1">
        <f>'Raw data - from Siaya dbase'!T215</f>
        <v>0</v>
      </c>
      <c r="C222" s="1">
        <f>SUM(A222:B222)</f>
        <v>1</v>
      </c>
    </row>
    <row r="223" spans="1:3" ht="12.75">
      <c r="A223" s="1">
        <f>'Raw data - from Siaya dbase'!S216</f>
        <v>2</v>
      </c>
      <c r="B223" s="1">
        <f>'Raw data - from Siaya dbase'!T216</f>
        <v>4</v>
      </c>
      <c r="C223" s="1">
        <f>SUM(A223:B223)</f>
        <v>6</v>
      </c>
    </row>
    <row r="224" spans="1:3" ht="12.75">
      <c r="A224" s="1">
        <f>'Raw data - from Siaya dbase'!S217</f>
        <v>1</v>
      </c>
      <c r="B224" s="1">
        <f>'Raw data - from Siaya dbase'!T217</f>
        <v>0</v>
      </c>
      <c r="C224" s="1">
        <f>SUM(A224:B224)</f>
        <v>1</v>
      </c>
    </row>
    <row r="225" spans="1:3" ht="12.75">
      <c r="A225" s="1">
        <f>'Raw data - from Siaya dbase'!S218</f>
        <v>2</v>
      </c>
      <c r="B225" s="1">
        <f>'Raw data - from Siaya dbase'!T218</f>
        <v>4</v>
      </c>
      <c r="C225" s="1">
        <f>SUM(A225:B225)</f>
        <v>6</v>
      </c>
    </row>
    <row r="226" spans="1:3" ht="12.75">
      <c r="A226" s="1">
        <f>'Raw data - from Siaya dbase'!S219</f>
        <v>2</v>
      </c>
      <c r="B226" s="1">
        <f>'Raw data - from Siaya dbase'!T219</f>
        <v>3</v>
      </c>
      <c r="C226" s="1">
        <f>SUM(A226:B226)</f>
        <v>5</v>
      </c>
    </row>
    <row r="227" spans="1:3" ht="12.75">
      <c r="A227" s="1">
        <f>'Raw data - from Siaya dbase'!S220</f>
        <v>0</v>
      </c>
      <c r="B227" s="1">
        <f>'Raw data - from Siaya dbase'!T220</f>
        <v>0</v>
      </c>
      <c r="C227" s="1">
        <f>SUM(A227:B227)</f>
        <v>0</v>
      </c>
    </row>
    <row r="228" spans="1:3" ht="12.75">
      <c r="A228" s="1">
        <f>'Raw data - from Siaya dbase'!S221</f>
        <v>2</v>
      </c>
      <c r="B228" s="1">
        <f>'Raw data - from Siaya dbase'!T221</f>
        <v>4</v>
      </c>
      <c r="C228" s="1">
        <f>SUM(A228:B228)</f>
        <v>6</v>
      </c>
    </row>
    <row r="229" spans="1:3" ht="12.75">
      <c r="A229" s="1">
        <f>'Raw data - from Siaya dbase'!S222</f>
        <v>2</v>
      </c>
      <c r="B229" s="1">
        <f>'Raw data - from Siaya dbase'!T222</f>
        <v>1</v>
      </c>
      <c r="C229" s="1">
        <f>SUM(A229:B229)</f>
        <v>3</v>
      </c>
    </row>
    <row r="230" spans="1:3" ht="12.75">
      <c r="A230" s="1">
        <f>'Raw data - from Siaya dbase'!S223</f>
        <v>3</v>
      </c>
      <c r="B230" s="1">
        <f>'Raw data - from Siaya dbase'!T223</f>
        <v>0</v>
      </c>
      <c r="C230" s="1">
        <f>SUM(A230:B230)</f>
        <v>3</v>
      </c>
    </row>
    <row r="231" spans="1:3" ht="12.75">
      <c r="A231" s="1">
        <f>'Raw data - from Siaya dbase'!S224</f>
        <v>3</v>
      </c>
      <c r="B231" s="1">
        <f>'Raw data - from Siaya dbase'!T224</f>
        <v>1</v>
      </c>
      <c r="C231" s="1">
        <f>SUM(A231:B231)</f>
        <v>4</v>
      </c>
    </row>
    <row r="232" spans="1:3" ht="12.75">
      <c r="A232" s="1">
        <f>'Raw data - from Siaya dbase'!S225</f>
        <v>1</v>
      </c>
      <c r="B232" s="1">
        <f>'Raw data - from Siaya dbase'!T225</f>
        <v>2</v>
      </c>
      <c r="C232" s="1">
        <f>SUM(A232:B232)</f>
        <v>3</v>
      </c>
    </row>
    <row r="233" spans="1:3" ht="12.75">
      <c r="A233" s="1">
        <f>'Raw data - from Siaya dbase'!S226</f>
        <v>2</v>
      </c>
      <c r="B233" s="1">
        <f>'Raw data - from Siaya dbase'!T226</f>
        <v>2</v>
      </c>
      <c r="C233" s="1">
        <f>SUM(A233:B233)</f>
        <v>4</v>
      </c>
    </row>
    <row r="234" spans="1:3" ht="12.75">
      <c r="A234" s="1">
        <f>'Raw data - from Siaya dbase'!S227</f>
        <v>2</v>
      </c>
      <c r="B234" s="1">
        <f>'Raw data - from Siaya dbase'!T227</f>
        <v>4</v>
      </c>
      <c r="C234" s="1">
        <f>SUM(A234:B234)</f>
        <v>6</v>
      </c>
    </row>
    <row r="235" spans="1:3" ht="12.75">
      <c r="A235" s="1">
        <f>'Raw data - from Siaya dbase'!S228</f>
        <v>2</v>
      </c>
      <c r="B235" s="1">
        <f>'Raw data - from Siaya dbase'!T228</f>
        <v>5</v>
      </c>
      <c r="C235" s="1">
        <f>SUM(A235:B235)</f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228"/>
  <sheetViews>
    <sheetView workbookViewId="0" topLeftCell="A1">
      <selection activeCell="C22" sqref="C22"/>
    </sheetView>
  </sheetViews>
  <sheetFormatPr defaultColWidth="9.140625" defaultRowHeight="15"/>
  <cols>
    <col min="1" max="58" width="9.140625" style="4" customWidth="1"/>
    <col min="59" max="59" width="21.140625" style="4" customWidth="1"/>
    <col min="60" max="60" width="25.57421875" style="4" customWidth="1"/>
    <col min="61" max="61" width="23.28125" style="4" customWidth="1"/>
    <col min="62" max="62" width="9.00390625" style="4" customWidth="1"/>
    <col min="63" max="63" width="12.7109375" style="4" customWidth="1"/>
    <col min="64" max="64" width="11.28125" style="4" customWidth="1"/>
    <col min="65" max="65" width="12.7109375" style="4" customWidth="1"/>
    <col min="66" max="66" width="16.57421875" style="4" customWidth="1"/>
    <col min="67" max="67" width="16.421875" style="4" customWidth="1"/>
    <col min="68" max="68" width="17.421875" style="4" customWidth="1"/>
    <col min="69" max="69" width="20.28125" style="4" customWidth="1"/>
    <col min="70" max="70" width="16.00390625" style="4" customWidth="1"/>
    <col min="71" max="71" width="35.421875" style="4" customWidth="1"/>
    <col min="72" max="72" width="27.8515625" style="4" customWidth="1"/>
    <col min="73" max="73" width="19.140625" style="4" customWidth="1"/>
    <col min="74" max="74" width="19.00390625" style="4" customWidth="1"/>
    <col min="75" max="75" width="26.00390625" style="4" customWidth="1"/>
    <col min="76" max="76" width="27.421875" style="4" customWidth="1"/>
    <col min="77" max="77" width="21.8515625" style="4" customWidth="1"/>
    <col min="78" max="78" width="20.28125" style="4" customWidth="1"/>
    <col min="79" max="89" width="9.140625" style="4" customWidth="1"/>
    <col min="90" max="90" width="17.8515625" style="4" customWidth="1"/>
    <col min="91" max="91" width="16.57421875" style="4" customWidth="1"/>
    <col min="92" max="92" width="12.00390625" style="4" customWidth="1"/>
    <col min="93" max="93" width="15.57421875" style="4" customWidth="1"/>
    <col min="94" max="94" width="22.28125" style="4" customWidth="1"/>
    <col min="95" max="95" width="28.421875" style="4" customWidth="1"/>
    <col min="96" max="96" width="19.57421875" style="4" customWidth="1"/>
    <col min="97" max="97" width="13.28125" style="4" customWidth="1"/>
    <col min="98" max="98" width="27.140625" style="4" customWidth="1"/>
    <col min="99" max="16384" width="9.140625" style="4" customWidth="1"/>
  </cols>
  <sheetData>
    <row r="1" spans="1:98" ht="12.7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6" t="s">
        <v>14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7" t="s">
        <v>15</v>
      </c>
      <c r="CA1" s="8" t="s">
        <v>16</v>
      </c>
      <c r="CB1" s="8"/>
      <c r="CC1" s="8"/>
      <c r="CD1" s="8"/>
      <c r="CE1" s="8"/>
      <c r="CF1" s="9" t="s">
        <v>17</v>
      </c>
      <c r="CG1" s="9"/>
      <c r="CH1" s="9"/>
      <c r="CI1" s="9"/>
      <c r="CJ1" s="9"/>
      <c r="CK1" s="9"/>
      <c r="CL1" s="9"/>
      <c r="CM1" s="9"/>
      <c r="CN1" s="10" t="s">
        <v>18</v>
      </c>
      <c r="CO1" s="10"/>
      <c r="CP1" s="10"/>
      <c r="CQ1" s="8" t="s">
        <v>19</v>
      </c>
      <c r="CR1" s="11" t="s">
        <v>20</v>
      </c>
      <c r="CS1" s="6" t="s">
        <v>21</v>
      </c>
      <c r="CT1" s="6"/>
    </row>
    <row r="2" spans="1:98" ht="12.75">
      <c r="A2" s="12" t="s">
        <v>22</v>
      </c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  <c r="G2" s="14" t="s">
        <v>28</v>
      </c>
      <c r="H2" s="14" t="s">
        <v>29</v>
      </c>
      <c r="I2" s="14" t="s">
        <v>30</v>
      </c>
      <c r="J2" s="14" t="s">
        <v>31</v>
      </c>
      <c r="K2" s="14" t="s">
        <v>32</v>
      </c>
      <c r="L2" s="14" t="s">
        <v>33</v>
      </c>
      <c r="M2" s="14" t="s">
        <v>34</v>
      </c>
      <c r="N2" s="14" t="s">
        <v>35</v>
      </c>
      <c r="O2" s="14" t="s">
        <v>36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54</v>
      </c>
      <c r="AH2" s="14" t="s">
        <v>55</v>
      </c>
      <c r="AI2" s="14" t="s">
        <v>56</v>
      </c>
      <c r="AJ2" s="14" t="s">
        <v>57</v>
      </c>
      <c r="AK2" s="14" t="s">
        <v>58</v>
      </c>
      <c r="AL2" s="14" t="s">
        <v>59</v>
      </c>
      <c r="AM2" s="14" t="s">
        <v>60</v>
      </c>
      <c r="AN2" s="14" t="s">
        <v>61</v>
      </c>
      <c r="AO2" s="14" t="s">
        <v>62</v>
      </c>
      <c r="AP2" s="14" t="s">
        <v>63</v>
      </c>
      <c r="AQ2" s="14" t="s">
        <v>64</v>
      </c>
      <c r="AR2" s="14" t="s">
        <v>65</v>
      </c>
      <c r="AS2" s="14" t="s">
        <v>66</v>
      </c>
      <c r="AT2" s="15" t="s">
        <v>67</v>
      </c>
      <c r="AU2" s="16" t="s">
        <v>68</v>
      </c>
      <c r="AV2" s="14" t="s">
        <v>69</v>
      </c>
      <c r="AW2" s="14" t="s">
        <v>70</v>
      </c>
      <c r="AX2" s="14" t="s">
        <v>71</v>
      </c>
      <c r="AY2" s="13" t="s">
        <v>72</v>
      </c>
      <c r="AZ2" s="13" t="s">
        <v>73</v>
      </c>
      <c r="BA2" s="13" t="s">
        <v>74</v>
      </c>
      <c r="BB2" s="13" t="s">
        <v>75</v>
      </c>
      <c r="BC2" s="13" t="s">
        <v>76</v>
      </c>
      <c r="BD2" s="13" t="s">
        <v>77</v>
      </c>
      <c r="BE2" s="13" t="s">
        <v>78</v>
      </c>
      <c r="BF2" s="13" t="s">
        <v>79</v>
      </c>
      <c r="BG2" s="13" t="s">
        <v>80</v>
      </c>
      <c r="BH2" s="13" t="s">
        <v>81</v>
      </c>
      <c r="BI2" s="13" t="s">
        <v>82</v>
      </c>
      <c r="BJ2" s="13" t="s">
        <v>83</v>
      </c>
      <c r="BK2" s="13" t="s">
        <v>84</v>
      </c>
      <c r="BL2" s="13" t="s">
        <v>85</v>
      </c>
      <c r="BM2" s="13" t="s">
        <v>86</v>
      </c>
      <c r="BN2" s="13" t="s">
        <v>87</v>
      </c>
      <c r="BO2" s="13" t="s">
        <v>88</v>
      </c>
      <c r="BP2" s="13" t="s">
        <v>89</v>
      </c>
      <c r="BQ2" s="13" t="s">
        <v>90</v>
      </c>
      <c r="BR2" s="13" t="s">
        <v>91</v>
      </c>
      <c r="BS2" s="13" t="s">
        <v>92</v>
      </c>
      <c r="BT2" s="13" t="s">
        <v>93</v>
      </c>
      <c r="BU2" s="13" t="s">
        <v>94</v>
      </c>
      <c r="BV2" s="13" t="s">
        <v>95</v>
      </c>
      <c r="BW2" s="13" t="s">
        <v>96</v>
      </c>
      <c r="BX2" s="13" t="s">
        <v>97</v>
      </c>
      <c r="BY2" s="17" t="s">
        <v>98</v>
      </c>
      <c r="BZ2" s="18" t="s">
        <v>99</v>
      </c>
      <c r="CA2" s="13" t="s">
        <v>100</v>
      </c>
      <c r="CB2" s="13" t="s">
        <v>101</v>
      </c>
      <c r="CC2" s="14" t="s">
        <v>102</v>
      </c>
      <c r="CD2" s="14" t="s">
        <v>103</v>
      </c>
      <c r="CE2" s="15" t="s">
        <v>104</v>
      </c>
      <c r="CF2" s="19" t="s">
        <v>105</v>
      </c>
      <c r="CG2" s="20" t="s">
        <v>106</v>
      </c>
      <c r="CH2" s="21" t="s">
        <v>107</v>
      </c>
      <c r="CI2" s="22" t="s">
        <v>108</v>
      </c>
      <c r="CJ2" s="20" t="s">
        <v>106</v>
      </c>
      <c r="CK2" s="21" t="s">
        <v>107</v>
      </c>
      <c r="CL2" s="21" t="s">
        <v>109</v>
      </c>
      <c r="CM2" s="23" t="s">
        <v>110</v>
      </c>
      <c r="CN2" s="24" t="s">
        <v>111</v>
      </c>
      <c r="CO2" s="25" t="s">
        <v>112</v>
      </c>
      <c r="CP2" s="17" t="s">
        <v>113</v>
      </c>
      <c r="CQ2" s="15" t="s">
        <v>114</v>
      </c>
      <c r="CR2" s="14" t="s">
        <v>115</v>
      </c>
      <c r="CS2" s="16" t="s">
        <v>21</v>
      </c>
      <c r="CT2" s="15" t="s">
        <v>116</v>
      </c>
    </row>
    <row r="3" spans="1:98" ht="12.75">
      <c r="A3" s="26" t="s">
        <v>117</v>
      </c>
      <c r="B3" s="27" t="s">
        <v>118</v>
      </c>
      <c r="C3" s="28">
        <v>41068</v>
      </c>
      <c r="D3" s="27" t="s">
        <v>119</v>
      </c>
      <c r="E3" s="27" t="s">
        <v>120</v>
      </c>
      <c r="F3" s="27"/>
      <c r="G3" s="29"/>
      <c r="H3" s="29"/>
      <c r="I3" s="29"/>
      <c r="J3" s="29"/>
      <c r="K3" s="29"/>
      <c r="L3" s="29"/>
      <c r="M3" s="29"/>
      <c r="N3" s="29"/>
      <c r="O3" s="29"/>
      <c r="P3" s="29">
        <v>1</v>
      </c>
      <c r="Q3" s="29">
        <v>1</v>
      </c>
      <c r="R3" s="29">
        <v>1</v>
      </c>
      <c r="S3" s="29">
        <v>3</v>
      </c>
      <c r="T3" s="29">
        <v>2</v>
      </c>
      <c r="U3" s="29">
        <v>2</v>
      </c>
      <c r="V3" s="29">
        <v>3</v>
      </c>
      <c r="W3" s="29">
        <v>3</v>
      </c>
      <c r="X3" s="29">
        <v>2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>
        <v>2</v>
      </c>
      <c r="AT3" s="30" t="s">
        <v>121</v>
      </c>
      <c r="AU3" s="31"/>
      <c r="AV3" s="29"/>
      <c r="AW3" s="29"/>
      <c r="AX3" s="29"/>
      <c r="AY3" s="29"/>
      <c r="AZ3" s="29"/>
      <c r="BA3" s="29"/>
      <c r="BB3" s="29"/>
      <c r="BC3" s="28">
        <v>41102</v>
      </c>
      <c r="BD3" s="29"/>
      <c r="BE3" s="29"/>
      <c r="BF3" s="29">
        <v>1</v>
      </c>
      <c r="BG3" s="29">
        <v>1</v>
      </c>
      <c r="BH3" s="29">
        <v>1</v>
      </c>
      <c r="BI3" s="29">
        <v>1</v>
      </c>
      <c r="BJ3" s="29">
        <v>2</v>
      </c>
      <c r="BK3" s="29" t="s">
        <v>121</v>
      </c>
      <c r="BL3" s="29">
        <v>2</v>
      </c>
      <c r="BM3" s="29" t="s">
        <v>121</v>
      </c>
      <c r="BN3" s="29">
        <v>2</v>
      </c>
      <c r="BO3" s="29">
        <v>3</v>
      </c>
      <c r="BP3" s="29">
        <v>1</v>
      </c>
      <c r="BQ3" s="29">
        <v>1</v>
      </c>
      <c r="BR3" s="27" t="s">
        <v>122</v>
      </c>
      <c r="BS3" s="29" t="s">
        <v>121</v>
      </c>
      <c r="BT3" s="29">
        <v>1</v>
      </c>
      <c r="BU3" s="29"/>
      <c r="BV3" s="29"/>
      <c r="BW3" s="29"/>
      <c r="BX3" s="29"/>
      <c r="BY3" s="30"/>
      <c r="BZ3" s="31">
        <v>2</v>
      </c>
      <c r="CA3" s="27"/>
      <c r="CB3" s="27"/>
      <c r="CC3" s="29">
        <v>2</v>
      </c>
      <c r="CD3" s="29">
        <v>1</v>
      </c>
      <c r="CE3" s="30" t="s">
        <v>121</v>
      </c>
      <c r="CF3" s="32">
        <v>-2.9999999999998778E-05</v>
      </c>
      <c r="CG3" s="33">
        <v>2.9999999999998778E-05</v>
      </c>
      <c r="CH3" s="29">
        <f>IF(CG3&lt;0.00015,1,0)</f>
        <v>1</v>
      </c>
      <c r="CI3" s="34">
        <v>-0.0001200000000025625</v>
      </c>
      <c r="CJ3" s="33">
        <v>0.000120000000002563</v>
      </c>
      <c r="CK3" s="29">
        <f>IF(CJ3&lt;0.00015,1,0)</f>
        <v>1</v>
      </c>
      <c r="CL3" s="29">
        <f>IF(AND(CH3=1,CK3=1),1,0)</f>
        <v>1</v>
      </c>
      <c r="CM3" s="30">
        <f>IF(OR(CH3=1,CK3=1),1,0)</f>
        <v>1</v>
      </c>
      <c r="CN3" s="35">
        <v>1</v>
      </c>
      <c r="CO3" s="36" t="b">
        <f>IF(OR(BU3=AO3,BU3=AN3,BU3=AL3,BW3=AO3,BW3=AN3,BW3=AL3),TRUE,FALSE)</f>
        <v>1</v>
      </c>
      <c r="CP3" s="30"/>
      <c r="CQ3" s="30">
        <v>2</v>
      </c>
      <c r="CR3" s="37">
        <v>2</v>
      </c>
      <c r="CS3" s="31" t="str">
        <f>IF(AND(BZ3=2,CN3=1,OR(CO3=TRUE,CP3="VERIFIED")),"YES","NO")</f>
        <v>YES</v>
      </c>
      <c r="CT3" s="30"/>
    </row>
    <row r="4" spans="1:98" ht="12.75">
      <c r="A4" s="26" t="s">
        <v>123</v>
      </c>
      <c r="B4" s="27" t="s">
        <v>118</v>
      </c>
      <c r="C4" s="28">
        <v>41068</v>
      </c>
      <c r="D4" s="27" t="s">
        <v>119</v>
      </c>
      <c r="E4" s="27" t="s">
        <v>120</v>
      </c>
      <c r="F4" s="27"/>
      <c r="G4" s="29"/>
      <c r="H4" s="29"/>
      <c r="I4" s="29"/>
      <c r="J4" s="29"/>
      <c r="K4" s="29"/>
      <c r="L4" s="29"/>
      <c r="M4" s="29"/>
      <c r="N4" s="29"/>
      <c r="O4" s="29"/>
      <c r="P4" s="29">
        <v>1</v>
      </c>
      <c r="Q4" s="29">
        <v>1</v>
      </c>
      <c r="R4" s="29">
        <v>1</v>
      </c>
      <c r="S4" s="29">
        <v>2</v>
      </c>
      <c r="T4" s="29">
        <v>1</v>
      </c>
      <c r="U4" s="29">
        <v>2</v>
      </c>
      <c r="V4" s="29">
        <v>3</v>
      </c>
      <c r="W4" s="29">
        <v>3</v>
      </c>
      <c r="X4" s="29">
        <v>2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>
        <v>2</v>
      </c>
      <c r="AT4" s="30" t="s">
        <v>121</v>
      </c>
      <c r="AU4" s="31"/>
      <c r="AV4" s="29"/>
      <c r="AW4" s="29"/>
      <c r="AX4" s="29"/>
      <c r="AY4" s="29"/>
      <c r="AZ4" s="29"/>
      <c r="BA4" s="29"/>
      <c r="BB4" s="29"/>
      <c r="BC4" s="28">
        <v>41102</v>
      </c>
      <c r="BD4" s="29"/>
      <c r="BE4" s="29"/>
      <c r="BF4" s="29">
        <v>1</v>
      </c>
      <c r="BG4" s="29">
        <v>1</v>
      </c>
      <c r="BH4" s="29">
        <v>1</v>
      </c>
      <c r="BI4" s="29">
        <v>1</v>
      </c>
      <c r="BJ4" s="29">
        <v>2</v>
      </c>
      <c r="BK4" s="29" t="s">
        <v>121</v>
      </c>
      <c r="BL4" s="29">
        <v>2</v>
      </c>
      <c r="BM4" s="29" t="s">
        <v>121</v>
      </c>
      <c r="BN4" s="29">
        <v>2</v>
      </c>
      <c r="BO4" s="29">
        <v>3</v>
      </c>
      <c r="BP4" s="29">
        <v>1</v>
      </c>
      <c r="BQ4" s="29">
        <v>1</v>
      </c>
      <c r="BR4" s="29">
        <v>1</v>
      </c>
      <c r="BS4" s="29" t="s">
        <v>121</v>
      </c>
      <c r="BT4" s="29">
        <v>1</v>
      </c>
      <c r="BU4" s="29"/>
      <c r="BV4" s="29"/>
      <c r="BW4" s="29"/>
      <c r="BX4" s="29"/>
      <c r="BY4" s="30"/>
      <c r="BZ4" s="31">
        <v>1</v>
      </c>
      <c r="CA4" s="27"/>
      <c r="CB4" s="27"/>
      <c r="CC4" s="29">
        <v>1</v>
      </c>
      <c r="CD4" s="29">
        <v>1</v>
      </c>
      <c r="CE4" s="30">
        <v>1</v>
      </c>
      <c r="CF4" s="32">
        <v>-0.0009100000000000011</v>
      </c>
      <c r="CG4" s="33">
        <v>0.0009100000000000011</v>
      </c>
      <c r="CH4" s="29">
        <f>IF(CG4&lt;0.00015,1,0)</f>
        <v>0</v>
      </c>
      <c r="CI4" s="34">
        <v>8.000000000407681E-05</v>
      </c>
      <c r="CJ4" s="33">
        <v>8.000000000407681E-05</v>
      </c>
      <c r="CK4" s="29">
        <f>IF(CJ4&lt;0.00015,1,0)</f>
        <v>1</v>
      </c>
      <c r="CL4" s="29">
        <f>IF(AND(CH4=1,CK4=1),1,0)</f>
        <v>0</v>
      </c>
      <c r="CM4" s="30">
        <f>IF(OR(CH4=1,CK4=1),1,0)</f>
        <v>1</v>
      </c>
      <c r="CN4" s="35">
        <v>1</v>
      </c>
      <c r="CO4" s="36" t="s">
        <v>124</v>
      </c>
      <c r="CP4" s="30"/>
      <c r="CQ4" s="30">
        <v>2</v>
      </c>
      <c r="CR4" s="37">
        <v>2</v>
      </c>
      <c r="CS4" s="31" t="str">
        <f>IF(AND(BZ4=2,CN4=1,OR(CO4=TRUE,CP4="VERIFIED")),"YES","NO")</f>
        <v>NO</v>
      </c>
      <c r="CT4" s="30" t="s">
        <v>124</v>
      </c>
    </row>
    <row r="5" spans="1:98" ht="12.75">
      <c r="A5" s="26" t="s">
        <v>125</v>
      </c>
      <c r="B5" s="27" t="s">
        <v>118</v>
      </c>
      <c r="C5" s="28">
        <v>41068</v>
      </c>
      <c r="D5" s="27" t="s">
        <v>119</v>
      </c>
      <c r="E5" s="27" t="s">
        <v>120</v>
      </c>
      <c r="F5" s="27"/>
      <c r="G5" s="29"/>
      <c r="H5" s="29"/>
      <c r="I5" s="29"/>
      <c r="J5" s="29"/>
      <c r="K5" s="29"/>
      <c r="L5" s="29"/>
      <c r="M5" s="29"/>
      <c r="N5" s="29"/>
      <c r="O5" s="29"/>
      <c r="P5" s="29">
        <v>1</v>
      </c>
      <c r="Q5" s="29">
        <v>1</v>
      </c>
      <c r="R5" s="29">
        <v>1</v>
      </c>
      <c r="S5" s="29">
        <v>3</v>
      </c>
      <c r="T5" s="29">
        <v>1</v>
      </c>
      <c r="U5" s="29">
        <v>2</v>
      </c>
      <c r="V5" s="29">
        <v>3</v>
      </c>
      <c r="W5" s="29">
        <v>3</v>
      </c>
      <c r="X5" s="29">
        <v>2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>
        <v>2</v>
      </c>
      <c r="AT5" s="30" t="s">
        <v>121</v>
      </c>
      <c r="AU5" s="31"/>
      <c r="AV5" s="29"/>
      <c r="AW5" s="29"/>
      <c r="AX5" s="29"/>
      <c r="AY5" s="29"/>
      <c r="AZ5" s="29"/>
      <c r="BA5" s="29"/>
      <c r="BB5" s="29"/>
      <c r="BC5" s="28">
        <v>41101</v>
      </c>
      <c r="BD5" s="29"/>
      <c r="BE5" s="29"/>
      <c r="BF5" s="29">
        <v>1</v>
      </c>
      <c r="BG5" s="29">
        <v>1</v>
      </c>
      <c r="BH5" s="29">
        <v>1</v>
      </c>
      <c r="BI5" s="29">
        <v>1</v>
      </c>
      <c r="BJ5" s="29">
        <v>2</v>
      </c>
      <c r="BK5" s="29" t="s">
        <v>121</v>
      </c>
      <c r="BL5" s="29">
        <v>2</v>
      </c>
      <c r="BM5" s="29" t="s">
        <v>121</v>
      </c>
      <c r="BN5" s="29">
        <v>2</v>
      </c>
      <c r="BO5" s="29">
        <v>3</v>
      </c>
      <c r="BP5" s="29">
        <v>1</v>
      </c>
      <c r="BQ5" s="29">
        <v>1</v>
      </c>
      <c r="BR5" s="29">
        <v>1</v>
      </c>
      <c r="BS5" s="29" t="s">
        <v>121</v>
      </c>
      <c r="BT5" s="29">
        <v>1</v>
      </c>
      <c r="BU5" s="29"/>
      <c r="BV5" s="29"/>
      <c r="BW5" s="29"/>
      <c r="BX5" s="29"/>
      <c r="BY5" s="30"/>
      <c r="BZ5" s="31">
        <v>2</v>
      </c>
      <c r="CA5" s="27"/>
      <c r="CB5" s="27"/>
      <c r="CC5" s="29">
        <v>1</v>
      </c>
      <c r="CD5" s="29">
        <v>1</v>
      </c>
      <c r="CE5" s="30">
        <v>1</v>
      </c>
      <c r="CF5" s="32">
        <v>0</v>
      </c>
      <c r="CG5" s="33">
        <v>0</v>
      </c>
      <c r="CH5" s="29">
        <f>IF(CG5&lt;0.00015,1,0)</f>
        <v>1</v>
      </c>
      <c r="CI5" s="34">
        <v>-4.99999999945544E-05</v>
      </c>
      <c r="CJ5" s="33">
        <v>4.99999999945544E-05</v>
      </c>
      <c r="CK5" s="29">
        <f>IF(CJ5&lt;0.00015,1,0)</f>
        <v>1</v>
      </c>
      <c r="CL5" s="29">
        <f>IF(AND(CH5=1,CK5=1),1,0)</f>
        <v>1</v>
      </c>
      <c r="CM5" s="30">
        <f>IF(OR(CH5=1,CK5=1),1,0)</f>
        <v>1</v>
      </c>
      <c r="CN5" s="35">
        <v>1</v>
      </c>
      <c r="CO5" s="36" t="b">
        <f>IF(OR(BU5=AO5,BU5=AN5,BU5=AL5,BW5=AO5,BW5=AN5,BW5=AL5),TRUE,FALSE)</f>
        <v>1</v>
      </c>
      <c r="CP5" s="30"/>
      <c r="CQ5" s="30">
        <v>2</v>
      </c>
      <c r="CR5" s="29">
        <v>1</v>
      </c>
      <c r="CS5" s="31" t="str">
        <f>IF(AND(BZ5=2,CN5=1,OR(CO5=TRUE,CP5="VERIFIED")),"YES","NO")</f>
        <v>YES</v>
      </c>
      <c r="CT5" s="38"/>
    </row>
    <row r="6" spans="1:98" ht="12.75">
      <c r="A6" s="26" t="s">
        <v>126</v>
      </c>
      <c r="B6" s="27" t="s">
        <v>118</v>
      </c>
      <c r="C6" s="28">
        <v>41068</v>
      </c>
      <c r="D6" s="27" t="s">
        <v>119</v>
      </c>
      <c r="E6" s="27" t="s">
        <v>120</v>
      </c>
      <c r="F6" s="27"/>
      <c r="G6" s="29"/>
      <c r="H6" s="29"/>
      <c r="I6" s="29"/>
      <c r="J6" s="29"/>
      <c r="K6" s="29"/>
      <c r="L6" s="29"/>
      <c r="M6" s="29"/>
      <c r="N6" s="29"/>
      <c r="O6" s="29"/>
      <c r="P6" s="29">
        <v>1</v>
      </c>
      <c r="Q6" s="29">
        <v>1</v>
      </c>
      <c r="R6" s="29">
        <v>1</v>
      </c>
      <c r="S6" s="29">
        <v>4</v>
      </c>
      <c r="T6" s="29">
        <v>3</v>
      </c>
      <c r="U6" s="29">
        <v>2</v>
      </c>
      <c r="V6" s="29">
        <v>3</v>
      </c>
      <c r="W6" s="29">
        <v>3</v>
      </c>
      <c r="X6" s="29">
        <v>2</v>
      </c>
      <c r="Y6" s="29"/>
      <c r="Z6" s="29"/>
      <c r="AA6" s="29"/>
      <c r="AB6" s="29"/>
      <c r="AC6" s="29"/>
      <c r="AD6" s="29"/>
      <c r="AE6" s="29"/>
      <c r="AF6" s="29"/>
      <c r="AG6" s="29"/>
      <c r="AH6" s="27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>
        <v>2</v>
      </c>
      <c r="AT6" s="30" t="s">
        <v>121</v>
      </c>
      <c r="AU6" s="31"/>
      <c r="AV6" s="29"/>
      <c r="AW6" s="29"/>
      <c r="AX6" s="29"/>
      <c r="AY6" s="29"/>
      <c r="AZ6" s="29"/>
      <c r="BA6" s="29"/>
      <c r="BB6" s="29"/>
      <c r="BC6" s="28">
        <v>41102</v>
      </c>
      <c r="BD6" s="29"/>
      <c r="BE6" s="29"/>
      <c r="BF6" s="29">
        <v>1</v>
      </c>
      <c r="BG6" s="29">
        <v>1</v>
      </c>
      <c r="BH6" s="29">
        <v>1</v>
      </c>
      <c r="BI6" s="29">
        <v>1</v>
      </c>
      <c r="BJ6" s="29">
        <v>2</v>
      </c>
      <c r="BK6" s="29" t="s">
        <v>121</v>
      </c>
      <c r="BL6" s="29">
        <v>2</v>
      </c>
      <c r="BM6" s="29" t="s">
        <v>121</v>
      </c>
      <c r="BN6" s="29">
        <v>2</v>
      </c>
      <c r="BO6" s="29">
        <v>3</v>
      </c>
      <c r="BP6" s="29">
        <v>1</v>
      </c>
      <c r="BQ6" s="29">
        <v>1</v>
      </c>
      <c r="BR6" s="29">
        <v>1</v>
      </c>
      <c r="BS6" s="29" t="s">
        <v>121</v>
      </c>
      <c r="BT6" s="29">
        <v>1</v>
      </c>
      <c r="BU6" s="29"/>
      <c r="BV6" s="29"/>
      <c r="BW6" s="29"/>
      <c r="BX6" s="29"/>
      <c r="BY6" s="30"/>
      <c r="BZ6" s="31">
        <v>2</v>
      </c>
      <c r="CA6" s="27"/>
      <c r="CB6" s="27"/>
      <c r="CC6" s="29">
        <v>1</v>
      </c>
      <c r="CD6" s="29">
        <v>1</v>
      </c>
      <c r="CE6" s="30">
        <v>1</v>
      </c>
      <c r="CF6" s="32">
        <v>0</v>
      </c>
      <c r="CG6" s="33">
        <v>0</v>
      </c>
      <c r="CH6" s="29">
        <f>IF(CG6&lt;0.00015,1,0)</f>
        <v>1</v>
      </c>
      <c r="CI6" s="34">
        <v>-3.0000000002416982E-05</v>
      </c>
      <c r="CJ6" s="33">
        <v>3.0000000002416982E-05</v>
      </c>
      <c r="CK6" s="29">
        <f>IF(CJ6&lt;0.00015,1,0)</f>
        <v>1</v>
      </c>
      <c r="CL6" s="29">
        <f>IF(AND(CH6=1,CK6=1),1,0)</f>
        <v>1</v>
      </c>
      <c r="CM6" s="30">
        <f>IF(OR(CH6=1,CK6=1),1,0)</f>
        <v>1</v>
      </c>
      <c r="CN6" s="35">
        <v>1</v>
      </c>
      <c r="CO6" s="36" t="b">
        <f>IF(OR(BU6=AO6,BU6=AN6,BU6=AL6,BW6=AO6,BW6=AN6,BW6=AL6),TRUE,FALSE)</f>
        <v>1</v>
      </c>
      <c r="CP6" s="30"/>
      <c r="CQ6" s="30">
        <v>2</v>
      </c>
      <c r="CR6" s="29">
        <v>1</v>
      </c>
      <c r="CS6" s="31" t="str">
        <f>IF(AND(BZ6=2,CN6=1,OR(CO6=TRUE,CP6="VERIFIED")),"YES","NO")</f>
        <v>YES</v>
      </c>
      <c r="CT6" s="38"/>
    </row>
    <row r="7" spans="1:98" ht="12.75">
      <c r="A7" s="26" t="s">
        <v>127</v>
      </c>
      <c r="B7" s="27" t="s">
        <v>118</v>
      </c>
      <c r="C7" s="28">
        <v>41068</v>
      </c>
      <c r="D7" s="27" t="s">
        <v>119</v>
      </c>
      <c r="E7" s="27" t="s">
        <v>120</v>
      </c>
      <c r="F7" s="27"/>
      <c r="G7" s="29"/>
      <c r="H7" s="29"/>
      <c r="I7" s="29"/>
      <c r="J7" s="29"/>
      <c r="K7" s="29"/>
      <c r="L7" s="29"/>
      <c r="M7" s="29"/>
      <c r="N7" s="29"/>
      <c r="O7" s="29"/>
      <c r="P7" s="29">
        <v>1</v>
      </c>
      <c r="Q7" s="29">
        <v>1</v>
      </c>
      <c r="R7" s="29">
        <v>1</v>
      </c>
      <c r="S7" s="29">
        <v>2</v>
      </c>
      <c r="T7" s="29">
        <v>3</v>
      </c>
      <c r="U7" s="29">
        <v>2</v>
      </c>
      <c r="V7" s="29">
        <v>3</v>
      </c>
      <c r="W7" s="29">
        <v>3</v>
      </c>
      <c r="X7" s="29">
        <v>1</v>
      </c>
      <c r="Y7" s="29"/>
      <c r="Z7" s="29"/>
      <c r="AA7" s="29"/>
      <c r="AB7" s="29"/>
      <c r="AC7" s="29"/>
      <c r="AD7" s="29"/>
      <c r="AE7" s="29"/>
      <c r="AF7" s="29"/>
      <c r="AG7" s="29"/>
      <c r="AH7" s="27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>
        <v>2</v>
      </c>
      <c r="AT7" s="30" t="s">
        <v>121</v>
      </c>
      <c r="AU7" s="31"/>
      <c r="AV7" s="29"/>
      <c r="AW7" s="29"/>
      <c r="AX7" s="29"/>
      <c r="AY7" s="29"/>
      <c r="AZ7" s="29"/>
      <c r="BA7" s="29"/>
      <c r="BB7" s="29"/>
      <c r="BC7" s="28">
        <v>41130</v>
      </c>
      <c r="BD7" s="29"/>
      <c r="BE7" s="29"/>
      <c r="BF7" s="29">
        <v>1</v>
      </c>
      <c r="BG7" s="29">
        <v>1</v>
      </c>
      <c r="BH7" s="29">
        <v>1</v>
      </c>
      <c r="BI7" s="29">
        <v>1</v>
      </c>
      <c r="BJ7" s="29">
        <v>2</v>
      </c>
      <c r="BK7" s="29" t="s">
        <v>121</v>
      </c>
      <c r="BL7" s="29">
        <v>2</v>
      </c>
      <c r="BM7" s="29" t="s">
        <v>121</v>
      </c>
      <c r="BN7" s="29">
        <v>2</v>
      </c>
      <c r="BO7" s="29">
        <v>3</v>
      </c>
      <c r="BP7" s="29">
        <v>1</v>
      </c>
      <c r="BQ7" s="29">
        <v>1</v>
      </c>
      <c r="BR7" s="29">
        <v>1</v>
      </c>
      <c r="BS7" s="29" t="s">
        <v>121</v>
      </c>
      <c r="BT7" s="29">
        <v>1</v>
      </c>
      <c r="BU7" s="29"/>
      <c r="BV7" s="29"/>
      <c r="BW7" s="29"/>
      <c r="BX7" s="29"/>
      <c r="BY7" s="30"/>
      <c r="BZ7" s="31">
        <v>2</v>
      </c>
      <c r="CA7" s="27"/>
      <c r="CB7" s="27"/>
      <c r="CC7" s="29">
        <v>1</v>
      </c>
      <c r="CD7" s="29">
        <v>1</v>
      </c>
      <c r="CE7" s="30">
        <v>1</v>
      </c>
      <c r="CF7" s="32">
        <v>0.0009499999999999995</v>
      </c>
      <c r="CG7" s="33">
        <v>0.0009499999999999995</v>
      </c>
      <c r="CH7" s="29">
        <f>IF(CG7&lt;0.00015,1,0)</f>
        <v>0</v>
      </c>
      <c r="CI7" s="34">
        <v>-0.0012800000000012801</v>
      </c>
      <c r="CJ7" s="33">
        <v>0.0012800000000012801</v>
      </c>
      <c r="CK7" s="29">
        <f>IF(CJ7&lt;0.00015,1,0)</f>
        <v>0</v>
      </c>
      <c r="CL7" s="29">
        <f>IF(AND(CH7=1,CK7=1),1,0)</f>
        <v>0</v>
      </c>
      <c r="CM7" s="30">
        <f>IF(OR(CH7=1,CK7=1),1,0)</f>
        <v>0</v>
      </c>
      <c r="CN7" s="35">
        <v>1</v>
      </c>
      <c r="CO7" s="36" t="b">
        <f>TRUE</f>
        <v>1</v>
      </c>
      <c r="CP7" s="39"/>
      <c r="CQ7" s="30">
        <v>2</v>
      </c>
      <c r="CR7" s="29">
        <v>1</v>
      </c>
      <c r="CS7" s="31" t="str">
        <f>IF(AND(BZ7=2,CN7=1,OR(CO7=TRUE,CP7="VERIFIED")),"YES","NO")</f>
        <v>YES</v>
      </c>
      <c r="CT7" s="38"/>
    </row>
    <row r="8" spans="1:98" ht="12.75">
      <c r="A8" s="26" t="s">
        <v>128</v>
      </c>
      <c r="B8" s="27" t="s">
        <v>118</v>
      </c>
      <c r="C8" s="28">
        <v>41068</v>
      </c>
      <c r="D8" s="27" t="s">
        <v>119</v>
      </c>
      <c r="E8" s="27" t="s">
        <v>120</v>
      </c>
      <c r="F8" s="27"/>
      <c r="G8" s="29"/>
      <c r="H8" s="29"/>
      <c r="I8" s="29"/>
      <c r="J8" s="29"/>
      <c r="K8" s="29"/>
      <c r="L8" s="29"/>
      <c r="M8" s="29"/>
      <c r="N8" s="29"/>
      <c r="O8" s="29"/>
      <c r="P8" s="29">
        <v>1</v>
      </c>
      <c r="Q8" s="29">
        <v>1</v>
      </c>
      <c r="R8" s="29">
        <v>1</v>
      </c>
      <c r="S8" s="29">
        <v>2</v>
      </c>
      <c r="T8" s="29">
        <v>0</v>
      </c>
      <c r="U8" s="29">
        <v>2</v>
      </c>
      <c r="V8" s="29">
        <v>3</v>
      </c>
      <c r="W8" s="29">
        <v>3</v>
      </c>
      <c r="X8" s="29">
        <v>2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>
        <v>2</v>
      </c>
      <c r="AT8" s="30" t="s">
        <v>121</v>
      </c>
      <c r="AU8" s="31"/>
      <c r="AV8" s="29"/>
      <c r="AW8" s="29"/>
      <c r="AX8" s="29"/>
      <c r="AY8" s="29"/>
      <c r="AZ8" s="29"/>
      <c r="BA8" s="29"/>
      <c r="BB8" s="29"/>
      <c r="BC8" s="28">
        <v>41102</v>
      </c>
      <c r="BD8" s="29"/>
      <c r="BE8" s="29"/>
      <c r="BF8" s="29">
        <v>1</v>
      </c>
      <c r="BG8" s="29">
        <v>1</v>
      </c>
      <c r="BH8" s="29">
        <v>1</v>
      </c>
      <c r="BI8" s="29">
        <v>1</v>
      </c>
      <c r="BJ8" s="29">
        <v>2</v>
      </c>
      <c r="BK8" s="29" t="s">
        <v>121</v>
      </c>
      <c r="BL8" s="29">
        <v>2</v>
      </c>
      <c r="BM8" s="29" t="s">
        <v>121</v>
      </c>
      <c r="BN8" s="29">
        <v>2</v>
      </c>
      <c r="BO8" s="29">
        <v>3</v>
      </c>
      <c r="BP8" s="29">
        <v>1</v>
      </c>
      <c r="BQ8" s="29">
        <v>1</v>
      </c>
      <c r="BR8" s="29">
        <v>1</v>
      </c>
      <c r="BS8" s="29" t="s">
        <v>121</v>
      </c>
      <c r="BT8" s="29">
        <v>1</v>
      </c>
      <c r="BU8" s="29"/>
      <c r="BV8" s="29"/>
      <c r="BW8" s="29"/>
      <c r="BX8" s="29"/>
      <c r="BY8" s="30"/>
      <c r="BZ8" s="31">
        <v>2</v>
      </c>
      <c r="CA8" s="27"/>
      <c r="CB8" s="27"/>
      <c r="CC8" s="29">
        <v>2</v>
      </c>
      <c r="CD8" s="29">
        <v>1</v>
      </c>
      <c r="CE8" s="30" t="s">
        <v>121</v>
      </c>
      <c r="CF8" s="32">
        <v>-0.00022000000000000144</v>
      </c>
      <c r="CG8" s="33">
        <v>0.00022000000000000144</v>
      </c>
      <c r="CH8" s="29">
        <f>IF(CG8&lt;0.00015,1,0)</f>
        <v>0</v>
      </c>
      <c r="CI8" s="34">
        <v>-0.000529999999997699</v>
      </c>
      <c r="CJ8" s="33">
        <v>0.000529999999997699</v>
      </c>
      <c r="CK8" s="29">
        <f>IF(CJ8&lt;0.00015,1,0)</f>
        <v>0</v>
      </c>
      <c r="CL8" s="29">
        <f>IF(AND(CH8=1,CK8=1),1,0)</f>
        <v>0</v>
      </c>
      <c r="CM8" s="30">
        <f>IF(OR(CH8=1,CK8=1),1,0)</f>
        <v>0</v>
      </c>
      <c r="CN8" s="35">
        <v>1</v>
      </c>
      <c r="CO8" s="36" t="b">
        <f>TRUE</f>
        <v>1</v>
      </c>
      <c r="CP8" s="30"/>
      <c r="CQ8" s="30">
        <v>2</v>
      </c>
      <c r="CR8" s="37">
        <v>1</v>
      </c>
      <c r="CS8" s="31" t="str">
        <f>IF(AND(BZ8=2,CN8=1,OR(CO8=TRUE,CP8="VERIFIED")),"YES","NO")</f>
        <v>YES</v>
      </c>
      <c r="CT8" s="38"/>
    </row>
    <row r="9" spans="1:98" ht="12.75">
      <c r="A9" s="26" t="s">
        <v>129</v>
      </c>
      <c r="B9" s="27" t="s">
        <v>118</v>
      </c>
      <c r="C9" s="28">
        <v>41068</v>
      </c>
      <c r="D9" s="27" t="s">
        <v>119</v>
      </c>
      <c r="E9" s="27" t="s">
        <v>120</v>
      </c>
      <c r="F9" s="27"/>
      <c r="G9" s="29"/>
      <c r="H9" s="29"/>
      <c r="I9" s="29"/>
      <c r="J9" s="29"/>
      <c r="K9" s="29"/>
      <c r="L9" s="29"/>
      <c r="M9" s="29"/>
      <c r="N9" s="29"/>
      <c r="O9" s="29"/>
      <c r="P9" s="29">
        <v>1</v>
      </c>
      <c r="Q9" s="29">
        <v>1</v>
      </c>
      <c r="R9" s="29">
        <v>1</v>
      </c>
      <c r="S9" s="29">
        <v>2</v>
      </c>
      <c r="T9" s="29">
        <v>1</v>
      </c>
      <c r="U9" s="29">
        <v>2</v>
      </c>
      <c r="V9" s="29">
        <v>3</v>
      </c>
      <c r="W9" s="29">
        <v>3</v>
      </c>
      <c r="X9" s="29">
        <v>2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>
        <v>2</v>
      </c>
      <c r="AT9" s="30" t="s">
        <v>121</v>
      </c>
      <c r="AU9" s="31"/>
      <c r="AV9" s="29"/>
      <c r="AW9" s="29"/>
      <c r="AX9" s="29"/>
      <c r="AY9" s="29"/>
      <c r="AZ9" s="29"/>
      <c r="BA9" s="29"/>
      <c r="BB9" s="29"/>
      <c r="BC9" s="28">
        <v>41101</v>
      </c>
      <c r="BD9" s="29"/>
      <c r="BE9" s="29"/>
      <c r="BF9" s="29">
        <v>1</v>
      </c>
      <c r="BG9" s="29">
        <v>1</v>
      </c>
      <c r="BH9" s="29">
        <v>1</v>
      </c>
      <c r="BI9" s="29">
        <v>1</v>
      </c>
      <c r="BJ9" s="29">
        <v>2</v>
      </c>
      <c r="BK9" s="29" t="s">
        <v>121</v>
      </c>
      <c r="BL9" s="29">
        <v>2</v>
      </c>
      <c r="BM9" s="29" t="s">
        <v>121</v>
      </c>
      <c r="BN9" s="29">
        <v>2</v>
      </c>
      <c r="BO9" s="29">
        <v>3</v>
      </c>
      <c r="BP9" s="29">
        <v>1</v>
      </c>
      <c r="BQ9" s="29">
        <v>1</v>
      </c>
      <c r="BR9" s="29">
        <v>2</v>
      </c>
      <c r="BS9" s="29" t="s">
        <v>130</v>
      </c>
      <c r="BT9" s="29">
        <v>1</v>
      </c>
      <c r="BU9" s="29"/>
      <c r="BV9" s="29"/>
      <c r="BW9" s="29"/>
      <c r="BX9" s="29"/>
      <c r="BY9" s="30"/>
      <c r="BZ9" s="31">
        <v>2</v>
      </c>
      <c r="CA9" s="29"/>
      <c r="CB9" s="29"/>
      <c r="CC9" s="29">
        <v>1</v>
      </c>
      <c r="CD9" s="29">
        <v>1</v>
      </c>
      <c r="CE9" s="30">
        <v>1</v>
      </c>
      <c r="CF9" s="32">
        <v>0</v>
      </c>
      <c r="CG9" s="33">
        <v>0</v>
      </c>
      <c r="CH9" s="29">
        <f>IF(CG9&lt;0.00015,1,0)</f>
        <v>1</v>
      </c>
      <c r="CI9" s="34">
        <v>0</v>
      </c>
      <c r="CJ9" s="33">
        <v>0</v>
      </c>
      <c r="CK9" s="29">
        <f>IF(CJ9&lt;0.00015,1,0)</f>
        <v>1</v>
      </c>
      <c r="CL9" s="29">
        <f>IF(AND(CH9=1,CK9=1),1,0)</f>
        <v>1</v>
      </c>
      <c r="CM9" s="30">
        <f>IF(OR(CH9=1,CK9=1),1,0)</f>
        <v>1</v>
      </c>
      <c r="CN9" s="35">
        <v>1</v>
      </c>
      <c r="CO9" s="36" t="b">
        <f>IF(OR(BU9=AO9,BU9=AN9,BU9=AL9,BW9=AO9,BW9=AN9,BW9=AL9),TRUE,FALSE)</f>
        <v>1</v>
      </c>
      <c r="CP9" s="30"/>
      <c r="CQ9" s="30">
        <v>2</v>
      </c>
      <c r="CR9" s="29">
        <v>1</v>
      </c>
      <c r="CS9" s="31" t="str">
        <f>IF(AND(BZ9=2,CN9=1,OR(CO9=TRUE,CP9="VERIFIED")),"YES","NO")</f>
        <v>YES</v>
      </c>
      <c r="CT9" s="38"/>
    </row>
    <row r="10" spans="1:98" ht="12.75">
      <c r="A10" s="26" t="s">
        <v>131</v>
      </c>
      <c r="B10" s="27" t="s">
        <v>118</v>
      </c>
      <c r="C10" s="28">
        <v>41068</v>
      </c>
      <c r="D10" s="27" t="s">
        <v>119</v>
      </c>
      <c r="E10" s="27" t="s">
        <v>120</v>
      </c>
      <c r="F10" s="27"/>
      <c r="G10" s="29"/>
      <c r="H10" s="29"/>
      <c r="I10" s="29"/>
      <c r="J10" s="29"/>
      <c r="K10" s="29"/>
      <c r="L10" s="29"/>
      <c r="M10" s="29"/>
      <c r="N10" s="29"/>
      <c r="O10" s="29"/>
      <c r="P10" s="29">
        <v>1</v>
      </c>
      <c r="Q10" s="29">
        <v>1</v>
      </c>
      <c r="R10" s="29">
        <v>1</v>
      </c>
      <c r="S10" s="29">
        <v>2</v>
      </c>
      <c r="T10" s="29">
        <v>2</v>
      </c>
      <c r="U10" s="29">
        <v>2</v>
      </c>
      <c r="V10" s="29">
        <v>3</v>
      </c>
      <c r="W10" s="29">
        <v>3</v>
      </c>
      <c r="X10" s="29">
        <v>2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>
        <v>2</v>
      </c>
      <c r="AT10" s="30" t="s">
        <v>121</v>
      </c>
      <c r="AU10" s="31"/>
      <c r="AV10" s="29"/>
      <c r="AW10" s="29"/>
      <c r="AX10" s="29"/>
      <c r="AY10" s="29"/>
      <c r="AZ10" s="29"/>
      <c r="BA10" s="29"/>
      <c r="BB10" s="29"/>
      <c r="BC10" s="28">
        <v>41102</v>
      </c>
      <c r="BD10" s="29"/>
      <c r="BE10" s="29"/>
      <c r="BF10" s="29">
        <v>1</v>
      </c>
      <c r="BG10" s="29">
        <v>1</v>
      </c>
      <c r="BH10" s="29">
        <v>1</v>
      </c>
      <c r="BI10" s="29">
        <v>1</v>
      </c>
      <c r="BJ10" s="29">
        <v>2</v>
      </c>
      <c r="BK10" s="29" t="s">
        <v>121</v>
      </c>
      <c r="BL10" s="29">
        <v>2</v>
      </c>
      <c r="BM10" s="29" t="s">
        <v>121</v>
      </c>
      <c r="BN10" s="29">
        <v>2</v>
      </c>
      <c r="BO10" s="29">
        <v>3</v>
      </c>
      <c r="BP10" s="29">
        <v>1</v>
      </c>
      <c r="BQ10" s="29">
        <v>1</v>
      </c>
      <c r="BR10" s="29">
        <v>1</v>
      </c>
      <c r="BS10" s="29" t="s">
        <v>121</v>
      </c>
      <c r="BT10" s="29">
        <v>1</v>
      </c>
      <c r="BU10" s="29"/>
      <c r="BV10" s="29"/>
      <c r="BW10" s="29"/>
      <c r="BX10" s="29"/>
      <c r="BY10" s="30"/>
      <c r="BZ10" s="31">
        <v>2</v>
      </c>
      <c r="CA10" s="27"/>
      <c r="CB10" s="27"/>
      <c r="CC10" s="29">
        <v>1</v>
      </c>
      <c r="CD10" s="29">
        <v>1</v>
      </c>
      <c r="CE10" s="30">
        <v>1</v>
      </c>
      <c r="CF10" s="32">
        <v>2.9999999999998778E-05</v>
      </c>
      <c r="CG10" s="33">
        <v>2.9999999999998778E-05</v>
      </c>
      <c r="CH10" s="29">
        <f>IF(CG10&lt;0.00015,1,0)</f>
        <v>1</v>
      </c>
      <c r="CI10" s="34">
        <v>1.9999999999242846E-05</v>
      </c>
      <c r="CJ10" s="33">
        <v>1.9999999999242846E-05</v>
      </c>
      <c r="CK10" s="29">
        <f>IF(CJ10&lt;0.00015,1,0)</f>
        <v>1</v>
      </c>
      <c r="CL10" s="29">
        <f>IF(AND(CH10=1,CK10=1),1,0)</f>
        <v>1</v>
      </c>
      <c r="CM10" s="30">
        <f>IF(OR(CH10=1,CK10=1),1,0)</f>
        <v>1</v>
      </c>
      <c r="CN10" s="35">
        <v>1</v>
      </c>
      <c r="CO10" s="36" t="b">
        <f>IF(OR(BU10=AO10,BU10=AN10,BU10=AL10,BW10=AO10,BW10=AN10,BW10=AL10),TRUE,FALSE)</f>
        <v>1</v>
      </c>
      <c r="CP10" s="30"/>
      <c r="CQ10" s="30">
        <v>2</v>
      </c>
      <c r="CR10" s="29">
        <v>1</v>
      </c>
      <c r="CS10" s="31" t="str">
        <f>IF(AND(BZ10=2,CN10=1,OR(CO10=TRUE,CP10="VERIFIED")),"YES","NO")</f>
        <v>YES</v>
      </c>
      <c r="CT10" s="38"/>
    </row>
    <row r="11" spans="1:98" ht="12.75">
      <c r="A11" s="26" t="s">
        <v>132</v>
      </c>
      <c r="B11" s="27" t="s">
        <v>118</v>
      </c>
      <c r="C11" s="28">
        <v>41068</v>
      </c>
      <c r="D11" s="27" t="s">
        <v>119</v>
      </c>
      <c r="E11" s="27" t="s">
        <v>120</v>
      </c>
      <c r="F11" s="27"/>
      <c r="G11" s="29"/>
      <c r="H11" s="29"/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>
        <v>1</v>
      </c>
      <c r="S11" s="29">
        <v>2</v>
      </c>
      <c r="T11" s="29">
        <v>0</v>
      </c>
      <c r="U11" s="29">
        <v>2</v>
      </c>
      <c r="V11" s="29">
        <v>3</v>
      </c>
      <c r="W11" s="29">
        <v>3</v>
      </c>
      <c r="X11" s="29">
        <v>1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>
        <v>2</v>
      </c>
      <c r="AT11" s="30" t="s">
        <v>121</v>
      </c>
      <c r="AU11" s="31"/>
      <c r="AV11" s="29"/>
      <c r="AW11" s="29"/>
      <c r="AX11" s="29"/>
      <c r="AY11" s="29"/>
      <c r="AZ11" s="29"/>
      <c r="BA11" s="29"/>
      <c r="BB11" s="29"/>
      <c r="BC11" s="28">
        <v>41101</v>
      </c>
      <c r="BD11" s="29"/>
      <c r="BE11" s="29"/>
      <c r="BF11" s="29">
        <v>1</v>
      </c>
      <c r="BG11" s="29">
        <v>1</v>
      </c>
      <c r="BH11" s="29">
        <v>1</v>
      </c>
      <c r="BI11" s="29">
        <v>1</v>
      </c>
      <c r="BJ11" s="29">
        <v>2</v>
      </c>
      <c r="BK11" s="29" t="s">
        <v>121</v>
      </c>
      <c r="BL11" s="29">
        <v>2</v>
      </c>
      <c r="BM11" s="29" t="s">
        <v>121</v>
      </c>
      <c r="BN11" s="29">
        <v>2</v>
      </c>
      <c r="BO11" s="29">
        <v>3</v>
      </c>
      <c r="BP11" s="29">
        <v>1</v>
      </c>
      <c r="BQ11" s="29">
        <v>1</v>
      </c>
      <c r="BR11" s="29">
        <v>1</v>
      </c>
      <c r="BS11" s="29" t="s">
        <v>121</v>
      </c>
      <c r="BT11" s="29">
        <v>1</v>
      </c>
      <c r="BU11" s="29"/>
      <c r="BV11" s="29"/>
      <c r="BW11" s="29"/>
      <c r="BX11" s="29"/>
      <c r="BY11" s="30"/>
      <c r="BZ11" s="31">
        <v>2</v>
      </c>
      <c r="CA11" s="27"/>
      <c r="CB11" s="27"/>
      <c r="CC11" s="29">
        <v>1</v>
      </c>
      <c r="CD11" s="29">
        <v>1</v>
      </c>
      <c r="CE11" s="30">
        <v>1</v>
      </c>
      <c r="CF11" s="32">
        <v>8.000000000000021E-05</v>
      </c>
      <c r="CG11" s="33">
        <v>8.000000000000021E-05</v>
      </c>
      <c r="CH11" s="29">
        <f>IF(CG11&lt;0.00015,1,0)</f>
        <v>1</v>
      </c>
      <c r="CI11" s="34">
        <v>-9.000000000014552E-05</v>
      </c>
      <c r="CJ11" s="33">
        <v>9.000000000014552E-05</v>
      </c>
      <c r="CK11" s="29">
        <f>IF(CJ11&lt;0.00015,1,0)</f>
        <v>1</v>
      </c>
      <c r="CL11" s="29">
        <f>IF(AND(CH11=1,CK11=1),1,0)</f>
        <v>1</v>
      </c>
      <c r="CM11" s="30">
        <f>IF(OR(CH11=1,CK11=1),1,0)</f>
        <v>1</v>
      </c>
      <c r="CN11" s="35">
        <v>1</v>
      </c>
      <c r="CO11" s="36" t="b">
        <f>IF(OR(BU11=AO11,BU11=AN11,BU11=AL11,BW11=AO11,BW11=AN11,BW11=AL11),TRUE,FALSE)</f>
        <v>1</v>
      </c>
      <c r="CP11" s="30"/>
      <c r="CQ11" s="30">
        <v>2</v>
      </c>
      <c r="CR11" s="29">
        <v>1</v>
      </c>
      <c r="CS11" s="31" t="str">
        <f>IF(AND(BZ11=2,CN11=1,OR(CO11=TRUE,CP11="VERIFIED")),"YES","NO")</f>
        <v>YES</v>
      </c>
      <c r="CT11" s="38"/>
    </row>
    <row r="12" spans="1:98" ht="12.75">
      <c r="A12" s="26" t="s">
        <v>133</v>
      </c>
      <c r="B12" s="27" t="s">
        <v>118</v>
      </c>
      <c r="C12" s="28">
        <v>41068</v>
      </c>
      <c r="D12" s="27" t="s">
        <v>119</v>
      </c>
      <c r="E12" s="27" t="s">
        <v>120</v>
      </c>
      <c r="F12" s="27"/>
      <c r="G12" s="29"/>
      <c r="H12" s="29"/>
      <c r="I12" s="29"/>
      <c r="J12" s="29"/>
      <c r="K12" s="29"/>
      <c r="L12" s="29"/>
      <c r="M12" s="29"/>
      <c r="N12" s="29"/>
      <c r="O12" s="29"/>
      <c r="P12" s="29">
        <v>1</v>
      </c>
      <c r="Q12" s="29">
        <v>1</v>
      </c>
      <c r="R12" s="29">
        <v>1</v>
      </c>
      <c r="S12" s="29">
        <v>3</v>
      </c>
      <c r="T12" s="29">
        <v>3</v>
      </c>
      <c r="U12" s="29">
        <v>2</v>
      </c>
      <c r="V12" s="29">
        <v>3</v>
      </c>
      <c r="W12" s="29">
        <v>3</v>
      </c>
      <c r="X12" s="29">
        <v>2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>
        <v>2</v>
      </c>
      <c r="AT12" s="30" t="s">
        <v>121</v>
      </c>
      <c r="AU12" s="31"/>
      <c r="AV12" s="29"/>
      <c r="AW12" s="29"/>
      <c r="AX12" s="29"/>
      <c r="AY12" s="29"/>
      <c r="AZ12" s="29"/>
      <c r="BA12" s="29"/>
      <c r="BB12" s="29"/>
      <c r="BC12" s="28">
        <v>41102</v>
      </c>
      <c r="BD12" s="29"/>
      <c r="BE12" s="29"/>
      <c r="BF12" s="29">
        <v>1</v>
      </c>
      <c r="BG12" s="29">
        <v>1</v>
      </c>
      <c r="BH12" s="29">
        <v>1</v>
      </c>
      <c r="BI12" s="29">
        <v>1</v>
      </c>
      <c r="BJ12" s="29">
        <v>2</v>
      </c>
      <c r="BK12" s="29" t="s">
        <v>121</v>
      </c>
      <c r="BL12" s="29">
        <v>2</v>
      </c>
      <c r="BM12" s="29" t="s">
        <v>121</v>
      </c>
      <c r="BN12" s="29">
        <v>2</v>
      </c>
      <c r="BO12" s="29">
        <v>3</v>
      </c>
      <c r="BP12" s="29">
        <v>1</v>
      </c>
      <c r="BQ12" s="29">
        <v>1</v>
      </c>
      <c r="BR12" s="29">
        <v>1</v>
      </c>
      <c r="BS12" s="29" t="s">
        <v>121</v>
      </c>
      <c r="BT12" s="29">
        <v>1</v>
      </c>
      <c r="BU12" s="29"/>
      <c r="BV12" s="29"/>
      <c r="BW12" s="29"/>
      <c r="BX12" s="29"/>
      <c r="BY12" s="30"/>
      <c r="BZ12" s="31">
        <v>1</v>
      </c>
      <c r="CA12" s="27"/>
      <c r="CB12" s="27"/>
      <c r="CC12" s="29">
        <v>1</v>
      </c>
      <c r="CD12" s="29">
        <v>1</v>
      </c>
      <c r="CE12" s="30">
        <v>1</v>
      </c>
      <c r="CF12" s="32">
        <v>-0.0009300000000000003</v>
      </c>
      <c r="CG12" s="33">
        <v>0.0009300000000000003</v>
      </c>
      <c r="CH12" s="29">
        <f>IF(CG12&lt;0.00015,1,0)</f>
        <v>0</v>
      </c>
      <c r="CI12" s="34">
        <v>0.005929999999999325</v>
      </c>
      <c r="CJ12" s="33">
        <v>0.005929999999999325</v>
      </c>
      <c r="CK12" s="29">
        <f>IF(CJ12&lt;0.00015,1,0)</f>
        <v>0</v>
      </c>
      <c r="CL12" s="29">
        <f>IF(AND(CH12=1,CK12=1),1,0)</f>
        <v>0</v>
      </c>
      <c r="CM12" s="30">
        <f>IF(OR(CH12=1,CK12=1),1,0)</f>
        <v>0</v>
      </c>
      <c r="CN12" s="35">
        <v>1</v>
      </c>
      <c r="CO12" s="36" t="s">
        <v>124</v>
      </c>
      <c r="CP12" s="30"/>
      <c r="CQ12" s="30">
        <v>2</v>
      </c>
      <c r="CR12" s="37">
        <v>2</v>
      </c>
      <c r="CS12" s="31" t="str">
        <f>IF(AND(BZ12=2,CN12=1,OR(CO12=TRUE,CP12="VERIFIED")),"YES","NO")</f>
        <v>NO</v>
      </c>
      <c r="CT12" s="40" t="s">
        <v>124</v>
      </c>
    </row>
    <row r="13" spans="1:98" ht="12.75">
      <c r="A13" s="26" t="s">
        <v>134</v>
      </c>
      <c r="B13" s="27" t="s">
        <v>118</v>
      </c>
      <c r="C13" s="28">
        <v>41068</v>
      </c>
      <c r="D13" s="27" t="s">
        <v>119</v>
      </c>
      <c r="E13" s="27" t="s">
        <v>120</v>
      </c>
      <c r="F13" s="27"/>
      <c r="G13" s="29"/>
      <c r="H13" s="29"/>
      <c r="I13" s="29"/>
      <c r="J13" s="29"/>
      <c r="K13" s="29"/>
      <c r="L13" s="29"/>
      <c r="M13" s="29"/>
      <c r="N13" s="29"/>
      <c r="O13" s="29"/>
      <c r="P13" s="29">
        <v>1</v>
      </c>
      <c r="Q13" s="29">
        <v>1</v>
      </c>
      <c r="R13" s="29">
        <v>1</v>
      </c>
      <c r="S13" s="29">
        <v>4</v>
      </c>
      <c r="T13" s="29">
        <v>3</v>
      </c>
      <c r="U13" s="29">
        <v>2</v>
      </c>
      <c r="V13" s="29">
        <v>3</v>
      </c>
      <c r="W13" s="29">
        <v>3</v>
      </c>
      <c r="X13" s="29">
        <v>2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>
        <v>2</v>
      </c>
      <c r="AT13" s="30" t="s">
        <v>121</v>
      </c>
      <c r="AU13" s="31"/>
      <c r="AV13" s="29"/>
      <c r="AW13" s="29"/>
      <c r="AX13" s="29"/>
      <c r="AY13" s="29"/>
      <c r="AZ13" s="29"/>
      <c r="BA13" s="29"/>
      <c r="BB13" s="29"/>
      <c r="BC13" s="28">
        <v>41102</v>
      </c>
      <c r="BD13" s="29"/>
      <c r="BE13" s="29"/>
      <c r="BF13" s="29">
        <v>1</v>
      </c>
      <c r="BG13" s="29">
        <v>1</v>
      </c>
      <c r="BH13" s="29">
        <v>1</v>
      </c>
      <c r="BI13" s="29">
        <v>1</v>
      </c>
      <c r="BJ13" s="29">
        <v>2</v>
      </c>
      <c r="BK13" s="29" t="s">
        <v>121</v>
      </c>
      <c r="BL13" s="29">
        <v>2</v>
      </c>
      <c r="BM13" s="29" t="s">
        <v>121</v>
      </c>
      <c r="BN13" s="29">
        <v>2</v>
      </c>
      <c r="BO13" s="29">
        <v>3</v>
      </c>
      <c r="BP13" s="29">
        <v>1</v>
      </c>
      <c r="BQ13" s="29">
        <v>1</v>
      </c>
      <c r="BR13" s="29">
        <v>1</v>
      </c>
      <c r="BS13" s="29" t="s">
        <v>121</v>
      </c>
      <c r="BT13" s="29">
        <v>1</v>
      </c>
      <c r="BU13" s="29"/>
      <c r="BV13" s="29"/>
      <c r="BW13" s="29"/>
      <c r="BX13" s="29"/>
      <c r="BY13" s="30"/>
      <c r="BZ13" s="31">
        <v>1</v>
      </c>
      <c r="CA13" s="27"/>
      <c r="CB13" s="27"/>
      <c r="CC13" s="29">
        <v>1</v>
      </c>
      <c r="CD13" s="29">
        <v>1</v>
      </c>
      <c r="CE13" s="30">
        <v>1</v>
      </c>
      <c r="CF13" s="32">
        <v>0.20518</v>
      </c>
      <c r="CG13" s="33">
        <v>0.20518</v>
      </c>
      <c r="CH13" s="29">
        <f>IF(CG13&lt;0.00015,1,0)</f>
        <v>0</v>
      </c>
      <c r="CI13" s="34">
        <v>0.00019999999999953388</v>
      </c>
      <c r="CJ13" s="33">
        <v>0.00019999999999953388</v>
      </c>
      <c r="CK13" s="29">
        <f>IF(CJ13&lt;0.00015,1,0)</f>
        <v>0</v>
      </c>
      <c r="CL13" s="29">
        <f>IF(AND(CH13=1,CK13=1),1,0)</f>
        <v>0</v>
      </c>
      <c r="CM13" s="30">
        <f>IF(OR(CH13=1,CK13=1),1,0)</f>
        <v>0</v>
      </c>
      <c r="CN13" s="35">
        <v>1</v>
      </c>
      <c r="CO13" s="36" t="s">
        <v>124</v>
      </c>
      <c r="CP13" s="30"/>
      <c r="CQ13" s="30">
        <v>2</v>
      </c>
      <c r="CR13" s="37">
        <v>2</v>
      </c>
      <c r="CS13" s="31" t="str">
        <f>IF(AND(BZ13=2,CN13=1,OR(CO13=TRUE,CP13="VERIFIED")),"YES","NO")</f>
        <v>NO</v>
      </c>
      <c r="CT13" s="40" t="s">
        <v>124</v>
      </c>
    </row>
    <row r="14" spans="1:98" ht="12.75">
      <c r="A14" s="26" t="s">
        <v>135</v>
      </c>
      <c r="B14" s="27" t="s">
        <v>136</v>
      </c>
      <c r="C14" s="28">
        <v>41068</v>
      </c>
      <c r="D14" s="27" t="s">
        <v>119</v>
      </c>
      <c r="E14" s="27" t="s">
        <v>120</v>
      </c>
      <c r="F14" s="27"/>
      <c r="G14" s="29"/>
      <c r="H14" s="29"/>
      <c r="I14" s="29"/>
      <c r="J14" s="29"/>
      <c r="K14" s="29"/>
      <c r="L14" s="29"/>
      <c r="M14" s="29"/>
      <c r="N14" s="29"/>
      <c r="O14" s="29"/>
      <c r="P14" s="29">
        <v>1</v>
      </c>
      <c r="Q14" s="29">
        <v>1</v>
      </c>
      <c r="R14" s="29">
        <v>1</v>
      </c>
      <c r="S14" s="29">
        <v>3</v>
      </c>
      <c r="T14" s="29">
        <v>5</v>
      </c>
      <c r="U14" s="29">
        <v>2</v>
      </c>
      <c r="V14" s="29">
        <v>3</v>
      </c>
      <c r="W14" s="29">
        <v>3</v>
      </c>
      <c r="X14" s="29">
        <v>1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>
        <v>2</v>
      </c>
      <c r="AT14" s="30" t="s">
        <v>121</v>
      </c>
      <c r="AU14" s="31"/>
      <c r="AV14" s="29"/>
      <c r="AW14" s="29"/>
      <c r="AX14" s="29"/>
      <c r="AY14" s="29"/>
      <c r="AZ14" s="29"/>
      <c r="BA14" s="29"/>
      <c r="BB14" s="29"/>
      <c r="BC14" s="28">
        <v>41101</v>
      </c>
      <c r="BD14" s="29"/>
      <c r="BE14" s="29"/>
      <c r="BF14" s="29">
        <v>1</v>
      </c>
      <c r="BG14" s="29">
        <v>1</v>
      </c>
      <c r="BH14" s="29">
        <v>1</v>
      </c>
      <c r="BI14" s="29">
        <v>1</v>
      </c>
      <c r="BJ14" s="29">
        <v>2</v>
      </c>
      <c r="BK14" s="29" t="s">
        <v>121</v>
      </c>
      <c r="BL14" s="29">
        <v>2</v>
      </c>
      <c r="BM14" s="29" t="s">
        <v>121</v>
      </c>
      <c r="BN14" s="29">
        <v>2</v>
      </c>
      <c r="BO14" s="29">
        <v>3</v>
      </c>
      <c r="BP14" s="29">
        <v>1</v>
      </c>
      <c r="BQ14" s="29">
        <v>1</v>
      </c>
      <c r="BR14" s="29">
        <v>1</v>
      </c>
      <c r="BS14" s="29" t="s">
        <v>121</v>
      </c>
      <c r="BT14" s="29">
        <v>1</v>
      </c>
      <c r="BU14" s="29"/>
      <c r="BV14" s="29"/>
      <c r="BW14" s="29"/>
      <c r="BX14" s="29"/>
      <c r="BY14" s="30"/>
      <c r="BZ14" s="31">
        <v>2</v>
      </c>
      <c r="CA14" s="27"/>
      <c r="CB14" s="27"/>
      <c r="CC14" s="29">
        <v>1</v>
      </c>
      <c r="CD14" s="29">
        <v>1</v>
      </c>
      <c r="CE14" s="30">
        <v>1</v>
      </c>
      <c r="CF14" s="32">
        <v>2.0000000000002655E-05</v>
      </c>
      <c r="CG14" s="33">
        <v>2.0000000000002655E-05</v>
      </c>
      <c r="CH14" s="29">
        <f>IF(CG14&lt;0.00015,1,0)</f>
        <v>1</v>
      </c>
      <c r="CI14" s="34">
        <v>-4.000000000559112E-05</v>
      </c>
      <c r="CJ14" s="33">
        <v>4.000000000559112E-05</v>
      </c>
      <c r="CK14" s="29">
        <f>IF(CJ14&lt;0.00015,1,0)</f>
        <v>1</v>
      </c>
      <c r="CL14" s="29">
        <f>IF(AND(CH14=1,CK14=1),1,0)</f>
        <v>1</v>
      </c>
      <c r="CM14" s="30">
        <f>IF(OR(CH14=1,CK14=1),1,0)</f>
        <v>1</v>
      </c>
      <c r="CN14" s="35">
        <v>1</v>
      </c>
      <c r="CO14" s="36" t="b">
        <f>IF(OR(BU14=AO14,BU14=AN14,BU14=AL14,BW14=AO14,BW14=AN14,BW14=AL14),TRUE,FALSE)</f>
        <v>1</v>
      </c>
      <c r="CP14" s="30"/>
      <c r="CQ14" s="30">
        <v>2</v>
      </c>
      <c r="CR14" s="29">
        <v>1</v>
      </c>
      <c r="CS14" s="31" t="str">
        <f>IF(AND(BZ14=2,CN14=1,OR(CO14=TRUE,CP14="VERIFIED")),"YES","NO")</f>
        <v>YES</v>
      </c>
      <c r="CT14" s="38"/>
    </row>
    <row r="15" spans="1:98" ht="12.75">
      <c r="A15" s="26" t="s">
        <v>137</v>
      </c>
      <c r="B15" s="27" t="s">
        <v>136</v>
      </c>
      <c r="C15" s="28">
        <v>41068</v>
      </c>
      <c r="D15" s="27" t="s">
        <v>119</v>
      </c>
      <c r="E15" s="27" t="s">
        <v>120</v>
      </c>
      <c r="F15" s="27"/>
      <c r="G15" s="29"/>
      <c r="H15" s="29"/>
      <c r="I15" s="29"/>
      <c r="J15" s="29"/>
      <c r="K15" s="29"/>
      <c r="L15" s="29"/>
      <c r="M15" s="29"/>
      <c r="N15" s="29"/>
      <c r="O15" s="29"/>
      <c r="P15" s="29">
        <v>1</v>
      </c>
      <c r="Q15" s="29">
        <v>1</v>
      </c>
      <c r="R15" s="29">
        <v>1</v>
      </c>
      <c r="S15" s="29">
        <v>3</v>
      </c>
      <c r="T15" s="29">
        <v>2</v>
      </c>
      <c r="U15" s="29">
        <v>2</v>
      </c>
      <c r="V15" s="29">
        <v>3</v>
      </c>
      <c r="W15" s="29">
        <v>3</v>
      </c>
      <c r="X15" s="29">
        <v>2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>
        <v>2</v>
      </c>
      <c r="AT15" s="30" t="s">
        <v>121</v>
      </c>
      <c r="AU15" s="31"/>
      <c r="AV15" s="29"/>
      <c r="AW15" s="29"/>
      <c r="AX15" s="29"/>
      <c r="AY15" s="29"/>
      <c r="AZ15" s="29"/>
      <c r="BA15" s="29"/>
      <c r="BB15" s="29"/>
      <c r="BC15" s="28">
        <v>41101</v>
      </c>
      <c r="BD15" s="29"/>
      <c r="BE15" s="29"/>
      <c r="BF15" s="29">
        <v>1</v>
      </c>
      <c r="BG15" s="29">
        <v>1</v>
      </c>
      <c r="BH15" s="29">
        <v>1</v>
      </c>
      <c r="BI15" s="29">
        <v>1</v>
      </c>
      <c r="BJ15" s="29">
        <v>2</v>
      </c>
      <c r="BK15" s="29" t="s">
        <v>121</v>
      </c>
      <c r="BL15" s="29">
        <v>2</v>
      </c>
      <c r="BM15" s="29" t="s">
        <v>121</v>
      </c>
      <c r="BN15" s="29">
        <v>2</v>
      </c>
      <c r="BO15" s="29">
        <v>3</v>
      </c>
      <c r="BP15" s="29">
        <v>1</v>
      </c>
      <c r="BQ15" s="29">
        <v>1</v>
      </c>
      <c r="BR15" s="29">
        <v>1</v>
      </c>
      <c r="BS15" s="29" t="s">
        <v>121</v>
      </c>
      <c r="BT15" s="29">
        <v>1</v>
      </c>
      <c r="BU15" s="29"/>
      <c r="BV15" s="29"/>
      <c r="BW15" s="29"/>
      <c r="BX15" s="29"/>
      <c r="BY15" s="30"/>
      <c r="BZ15" s="31">
        <v>2</v>
      </c>
      <c r="CA15" s="27"/>
      <c r="CB15" s="27"/>
      <c r="CC15" s="29">
        <v>1</v>
      </c>
      <c r="CD15" s="29">
        <v>1</v>
      </c>
      <c r="CE15" s="30">
        <v>1</v>
      </c>
      <c r="CF15" s="32">
        <v>-3.999999999999837E-05</v>
      </c>
      <c r="CG15" s="33">
        <v>3.999999999999837E-05</v>
      </c>
      <c r="CH15" s="29">
        <f>IF(CG15&lt;0.00015,1,0)</f>
        <v>1</v>
      </c>
      <c r="CI15" s="34">
        <v>-1.9999999999242846E-05</v>
      </c>
      <c r="CJ15" s="33">
        <v>1.9999999999242846E-05</v>
      </c>
      <c r="CK15" s="29">
        <f>IF(CJ15&lt;0.00015,1,0)</f>
        <v>1</v>
      </c>
      <c r="CL15" s="29">
        <f>IF(AND(CH15=1,CK15=1),1,0)</f>
        <v>1</v>
      </c>
      <c r="CM15" s="30">
        <f>IF(OR(CH15=1,CK15=1),1,0)</f>
        <v>1</v>
      </c>
      <c r="CN15" s="35">
        <v>1</v>
      </c>
      <c r="CO15" s="36" t="b">
        <f>IF(OR(BU15=AO15,BU15=AN15,BU15=AL15,BW15=AO15,BW15=AN15,BW15=AL15),TRUE,FALSE)</f>
        <v>1</v>
      </c>
      <c r="CP15" s="30"/>
      <c r="CQ15" s="30">
        <v>2</v>
      </c>
      <c r="CR15" s="29">
        <v>1</v>
      </c>
      <c r="CS15" s="31" t="str">
        <f>IF(AND(BZ15=2,CN15=1,OR(CO15=TRUE,CP15="VERIFIED")),"YES","NO")</f>
        <v>YES</v>
      </c>
      <c r="CT15" s="38"/>
    </row>
    <row r="16" spans="1:98" ht="12.75">
      <c r="A16" s="26" t="s">
        <v>138</v>
      </c>
      <c r="B16" s="27" t="s">
        <v>136</v>
      </c>
      <c r="C16" s="28">
        <v>41068</v>
      </c>
      <c r="D16" s="27" t="s">
        <v>119</v>
      </c>
      <c r="E16" s="27" t="s">
        <v>120</v>
      </c>
      <c r="F16" s="27"/>
      <c r="G16" s="29"/>
      <c r="H16" s="29"/>
      <c r="I16" s="29"/>
      <c r="J16" s="29"/>
      <c r="K16" s="29"/>
      <c r="L16" s="29"/>
      <c r="M16" s="29"/>
      <c r="N16" s="29"/>
      <c r="O16" s="29"/>
      <c r="P16" s="29">
        <v>1</v>
      </c>
      <c r="Q16" s="29">
        <v>1</v>
      </c>
      <c r="R16" s="29">
        <v>1</v>
      </c>
      <c r="S16" s="29">
        <v>2</v>
      </c>
      <c r="T16" s="29">
        <v>3</v>
      </c>
      <c r="U16" s="29">
        <v>2</v>
      </c>
      <c r="V16" s="29">
        <v>3</v>
      </c>
      <c r="W16" s="29">
        <v>3</v>
      </c>
      <c r="X16" s="29">
        <v>2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v>2</v>
      </c>
      <c r="AT16" s="30" t="s">
        <v>121</v>
      </c>
      <c r="AU16" s="31"/>
      <c r="AV16" s="29"/>
      <c r="AW16" s="29"/>
      <c r="AX16" s="29"/>
      <c r="AY16" s="29"/>
      <c r="AZ16" s="29"/>
      <c r="BA16" s="29"/>
      <c r="BB16" s="29"/>
      <c r="BC16" s="28">
        <v>41101</v>
      </c>
      <c r="BD16" s="29"/>
      <c r="BE16" s="29"/>
      <c r="BF16" s="29">
        <v>1</v>
      </c>
      <c r="BG16" s="29">
        <v>1</v>
      </c>
      <c r="BH16" s="29">
        <v>1</v>
      </c>
      <c r="BI16" s="29">
        <v>1</v>
      </c>
      <c r="BJ16" s="29">
        <v>2</v>
      </c>
      <c r="BK16" s="29" t="s">
        <v>121</v>
      </c>
      <c r="BL16" s="29">
        <v>2</v>
      </c>
      <c r="BM16" s="29" t="s">
        <v>121</v>
      </c>
      <c r="BN16" s="29">
        <v>2</v>
      </c>
      <c r="BO16" s="29">
        <v>3</v>
      </c>
      <c r="BP16" s="29">
        <v>1</v>
      </c>
      <c r="BQ16" s="29">
        <v>1</v>
      </c>
      <c r="BR16" s="29">
        <v>1</v>
      </c>
      <c r="BS16" s="29" t="s">
        <v>121</v>
      </c>
      <c r="BT16" s="29">
        <v>1</v>
      </c>
      <c r="BU16" s="29"/>
      <c r="BV16" s="29"/>
      <c r="BW16" s="29"/>
      <c r="BX16" s="29"/>
      <c r="BY16" s="30"/>
      <c r="BZ16" s="31">
        <v>2</v>
      </c>
      <c r="CA16" s="27"/>
      <c r="CB16" s="27"/>
      <c r="CC16" s="29">
        <v>1</v>
      </c>
      <c r="CD16" s="29">
        <v>1</v>
      </c>
      <c r="CE16" s="30">
        <v>1</v>
      </c>
      <c r="CF16" s="32">
        <v>6.0000000000001025E-05</v>
      </c>
      <c r="CG16" s="33">
        <v>6.0000000000001025E-05</v>
      </c>
      <c r="CH16" s="29">
        <f>IF(CG16&lt;0.00015,1,0)</f>
        <v>1</v>
      </c>
      <c r="CI16" s="34">
        <v>-5.000000000165983E-05</v>
      </c>
      <c r="CJ16" s="33">
        <v>5.000000000165983E-05</v>
      </c>
      <c r="CK16" s="29">
        <f>IF(CJ16&lt;0.00015,1,0)</f>
        <v>1</v>
      </c>
      <c r="CL16" s="29">
        <f>IF(AND(CH16=1,CK16=1),1,0)</f>
        <v>1</v>
      </c>
      <c r="CM16" s="30">
        <f>IF(OR(CH16=1,CK16=1),1,0)</f>
        <v>1</v>
      </c>
      <c r="CN16" s="35">
        <v>1</v>
      </c>
      <c r="CO16" s="36" t="b">
        <f>IF(OR(BU16=AO16,BU16=AN16,BU16=AL16,BW16=AO16,BW16=AN16,BW16=AL16),TRUE,FALSE)</f>
        <v>1</v>
      </c>
      <c r="CP16" s="30"/>
      <c r="CQ16" s="30">
        <v>2</v>
      </c>
      <c r="CR16" s="37">
        <v>2</v>
      </c>
      <c r="CS16" s="31" t="str">
        <f>IF(AND(BZ16=2,CN16=1,OR(CO16=TRUE,CP16="VERIFIED")),"YES","NO")</f>
        <v>YES</v>
      </c>
      <c r="CT16" s="38"/>
    </row>
    <row r="17" spans="1:98" ht="12.75">
      <c r="A17" s="26" t="s">
        <v>139</v>
      </c>
      <c r="B17" s="27" t="s">
        <v>118</v>
      </c>
      <c r="C17" s="28">
        <v>41068</v>
      </c>
      <c r="D17" s="27" t="s">
        <v>119</v>
      </c>
      <c r="E17" s="27" t="s">
        <v>120</v>
      </c>
      <c r="F17" s="27"/>
      <c r="G17" s="29"/>
      <c r="H17" s="29"/>
      <c r="I17" s="29"/>
      <c r="J17" s="29"/>
      <c r="K17" s="29"/>
      <c r="L17" s="29"/>
      <c r="M17" s="29"/>
      <c r="N17" s="29"/>
      <c r="O17" s="29"/>
      <c r="P17" s="29">
        <v>1</v>
      </c>
      <c r="Q17" s="29">
        <v>1</v>
      </c>
      <c r="R17" s="29">
        <v>1</v>
      </c>
      <c r="S17" s="29">
        <v>2</v>
      </c>
      <c r="T17" s="29">
        <v>6</v>
      </c>
      <c r="U17" s="29">
        <v>2</v>
      </c>
      <c r="V17" s="29">
        <v>3</v>
      </c>
      <c r="W17" s="29">
        <v>3</v>
      </c>
      <c r="X17" s="29">
        <v>1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>
        <v>2</v>
      </c>
      <c r="AT17" s="30" t="s">
        <v>121</v>
      </c>
      <c r="AU17" s="31"/>
      <c r="AV17" s="29"/>
      <c r="AW17" s="29"/>
      <c r="AX17" s="29"/>
      <c r="AY17" s="29"/>
      <c r="AZ17" s="29"/>
      <c r="BA17" s="29"/>
      <c r="BB17" s="29"/>
      <c r="BC17" s="28">
        <v>41101</v>
      </c>
      <c r="BD17" s="29"/>
      <c r="BE17" s="29"/>
      <c r="BF17" s="29">
        <v>1</v>
      </c>
      <c r="BG17" s="29">
        <v>1</v>
      </c>
      <c r="BH17" s="29">
        <v>1</v>
      </c>
      <c r="BI17" s="29">
        <v>1</v>
      </c>
      <c r="BJ17" s="29">
        <v>2</v>
      </c>
      <c r="BK17" s="29" t="s">
        <v>121</v>
      </c>
      <c r="BL17" s="29">
        <v>2</v>
      </c>
      <c r="BM17" s="29" t="s">
        <v>121</v>
      </c>
      <c r="BN17" s="29">
        <v>2</v>
      </c>
      <c r="BO17" s="29">
        <v>3</v>
      </c>
      <c r="BP17" s="29">
        <v>1</v>
      </c>
      <c r="BQ17" s="29">
        <v>1</v>
      </c>
      <c r="BR17" s="29">
        <v>1</v>
      </c>
      <c r="BS17" s="29" t="s">
        <v>121</v>
      </c>
      <c r="BT17" s="29">
        <v>1</v>
      </c>
      <c r="BU17" s="29"/>
      <c r="BV17" s="29"/>
      <c r="BW17" s="29"/>
      <c r="BX17" s="29"/>
      <c r="BY17" s="30"/>
      <c r="BZ17" s="31">
        <v>2</v>
      </c>
      <c r="CA17" s="27"/>
      <c r="CB17" s="27"/>
      <c r="CC17" s="29">
        <v>1</v>
      </c>
      <c r="CD17" s="29">
        <v>1</v>
      </c>
      <c r="CE17" s="30">
        <v>1</v>
      </c>
      <c r="CF17" s="32">
        <v>-6.0000000000001025E-05</v>
      </c>
      <c r="CG17" s="33">
        <v>6.0000000000001025E-05</v>
      </c>
      <c r="CH17" s="29">
        <f>IF(CG17&lt;0.00015,1,0)</f>
        <v>1</v>
      </c>
      <c r="CI17" s="34">
        <v>-7.000000000090267E-05</v>
      </c>
      <c r="CJ17" s="33">
        <v>7.000000000090267E-05</v>
      </c>
      <c r="CK17" s="29">
        <f>IF(CJ17&lt;0.00015,1,0)</f>
        <v>1</v>
      </c>
      <c r="CL17" s="29">
        <f>IF(AND(CH17=1,CK17=1),1,0)</f>
        <v>1</v>
      </c>
      <c r="CM17" s="30">
        <f>IF(OR(CH17=1,CK17=1),1,0)</f>
        <v>1</v>
      </c>
      <c r="CN17" s="35">
        <v>1</v>
      </c>
      <c r="CO17" s="36" t="b">
        <f>IF(OR(BU17=AO17,BU17=AN17,BU17=AL17,BW17=AO17,BW17=AN17,BW17=AL17),TRUE,FALSE)</f>
        <v>1</v>
      </c>
      <c r="CP17" s="30"/>
      <c r="CQ17" s="30">
        <v>2</v>
      </c>
      <c r="CR17" s="29">
        <v>1</v>
      </c>
      <c r="CS17" s="31" t="str">
        <f>IF(AND(BZ17=2,CN17=1,OR(CO17=TRUE,CP17="VERIFIED")),"YES","NO")</f>
        <v>YES</v>
      </c>
      <c r="CT17" s="38"/>
    </row>
    <row r="18" spans="1:98" ht="12.75">
      <c r="A18" s="26" t="s">
        <v>140</v>
      </c>
      <c r="B18" s="27" t="s">
        <v>136</v>
      </c>
      <c r="C18" s="28">
        <v>41068</v>
      </c>
      <c r="D18" s="27" t="s">
        <v>119</v>
      </c>
      <c r="E18" s="27" t="s">
        <v>120</v>
      </c>
      <c r="F18" s="27"/>
      <c r="G18" s="29"/>
      <c r="H18" s="29"/>
      <c r="I18" s="29"/>
      <c r="J18" s="29"/>
      <c r="K18" s="29"/>
      <c r="L18" s="29"/>
      <c r="M18" s="29"/>
      <c r="N18" s="29"/>
      <c r="O18" s="29"/>
      <c r="P18" s="29">
        <v>1</v>
      </c>
      <c r="Q18" s="29">
        <v>1</v>
      </c>
      <c r="R18" s="29">
        <v>1</v>
      </c>
      <c r="S18" s="29">
        <v>3</v>
      </c>
      <c r="T18" s="29">
        <v>0</v>
      </c>
      <c r="U18" s="29">
        <v>2</v>
      </c>
      <c r="V18" s="29">
        <v>3</v>
      </c>
      <c r="W18" s="29">
        <v>3</v>
      </c>
      <c r="X18" s="29">
        <v>1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>
        <v>2</v>
      </c>
      <c r="AT18" s="30" t="s">
        <v>121</v>
      </c>
      <c r="AU18" s="31"/>
      <c r="AV18" s="29"/>
      <c r="AW18" s="29"/>
      <c r="AX18" s="29"/>
      <c r="AY18" s="29"/>
      <c r="AZ18" s="29"/>
      <c r="BA18" s="29"/>
      <c r="BB18" s="29"/>
      <c r="BC18" s="28">
        <v>41101</v>
      </c>
      <c r="BD18" s="29"/>
      <c r="BE18" s="29"/>
      <c r="BF18" s="29">
        <v>1</v>
      </c>
      <c r="BG18" s="29">
        <v>1</v>
      </c>
      <c r="BH18" s="29">
        <v>1</v>
      </c>
      <c r="BI18" s="29">
        <v>1</v>
      </c>
      <c r="BJ18" s="29">
        <v>2</v>
      </c>
      <c r="BK18" s="29" t="s">
        <v>121</v>
      </c>
      <c r="BL18" s="29">
        <v>2</v>
      </c>
      <c r="BM18" s="29" t="s">
        <v>121</v>
      </c>
      <c r="BN18" s="29">
        <v>2</v>
      </c>
      <c r="BO18" s="29">
        <v>3</v>
      </c>
      <c r="BP18" s="29">
        <v>1</v>
      </c>
      <c r="BQ18" s="29">
        <v>2</v>
      </c>
      <c r="BR18" s="29" t="s">
        <v>121</v>
      </c>
      <c r="BS18" s="29" t="s">
        <v>121</v>
      </c>
      <c r="BT18" s="29">
        <v>1</v>
      </c>
      <c r="BU18" s="29"/>
      <c r="BV18" s="29"/>
      <c r="BW18" s="29"/>
      <c r="BX18" s="29"/>
      <c r="BY18" s="30"/>
      <c r="BZ18" s="31">
        <v>2</v>
      </c>
      <c r="CA18" s="27"/>
      <c r="CB18" s="27"/>
      <c r="CC18" s="29">
        <v>1</v>
      </c>
      <c r="CD18" s="29">
        <v>1</v>
      </c>
      <c r="CE18" s="30">
        <v>1</v>
      </c>
      <c r="CF18" s="32">
        <v>0.0032200000000000006</v>
      </c>
      <c r="CG18" s="33">
        <v>0.0032200000000000006</v>
      </c>
      <c r="CH18" s="29">
        <f>IF(CG18&lt;0.00015,1,0)</f>
        <v>0</v>
      </c>
      <c r="CI18" s="34">
        <v>0.004359999999998365</v>
      </c>
      <c r="CJ18" s="33">
        <v>0.004359999999998365</v>
      </c>
      <c r="CK18" s="29">
        <f>IF(CJ18&lt;0.00015,1,0)</f>
        <v>0</v>
      </c>
      <c r="CL18" s="29">
        <f>IF(AND(CH18=1,CK18=1),1,0)</f>
        <v>0</v>
      </c>
      <c r="CM18" s="30">
        <f>IF(OR(CH18=1,CK18=1),1,0)</f>
        <v>0</v>
      </c>
      <c r="CN18" s="35">
        <v>1</v>
      </c>
      <c r="CO18" s="36" t="b">
        <f>IF(OR(BU18=AO18,BU18=AN18,BU18=AL18,BW18=AO18,BW18=AN18,BW18=AL18),TRUE,FALSE)</f>
        <v>1</v>
      </c>
      <c r="CP18" s="30"/>
      <c r="CQ18" s="30">
        <v>2</v>
      </c>
      <c r="CR18" s="29">
        <v>1</v>
      </c>
      <c r="CS18" s="31" t="str">
        <f>IF(AND(BZ18=2,CN18=1,OR(CO18=TRUE,CP18="VERIFIED")),"YES","NO")</f>
        <v>YES</v>
      </c>
      <c r="CT18" s="38"/>
    </row>
    <row r="19" spans="1:98" ht="12.75">
      <c r="A19" s="26" t="s">
        <v>141</v>
      </c>
      <c r="B19" s="27" t="s">
        <v>118</v>
      </c>
      <c r="C19" s="28">
        <v>41068</v>
      </c>
      <c r="D19" s="27" t="s">
        <v>119</v>
      </c>
      <c r="E19" s="27" t="s">
        <v>120</v>
      </c>
      <c r="F19" s="27"/>
      <c r="G19" s="29"/>
      <c r="H19" s="29"/>
      <c r="I19" s="29"/>
      <c r="J19" s="29"/>
      <c r="K19" s="29"/>
      <c r="L19" s="29"/>
      <c r="M19" s="29"/>
      <c r="N19" s="29"/>
      <c r="O19" s="29"/>
      <c r="P19" s="29">
        <v>1</v>
      </c>
      <c r="Q19" s="29">
        <v>1</v>
      </c>
      <c r="R19" s="29">
        <v>1</v>
      </c>
      <c r="S19" s="29">
        <v>2</v>
      </c>
      <c r="T19" s="29">
        <v>2</v>
      </c>
      <c r="U19" s="29">
        <v>2</v>
      </c>
      <c r="V19" s="29">
        <v>3</v>
      </c>
      <c r="W19" s="29">
        <v>3</v>
      </c>
      <c r="X19" s="29">
        <v>2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>
        <v>2</v>
      </c>
      <c r="AT19" s="30" t="s">
        <v>121</v>
      </c>
      <c r="AU19" s="31"/>
      <c r="AV19" s="29"/>
      <c r="AW19" s="29"/>
      <c r="AX19" s="29"/>
      <c r="AY19" s="29"/>
      <c r="AZ19" s="29"/>
      <c r="BA19" s="29"/>
      <c r="BB19" s="29"/>
      <c r="BC19" s="28">
        <v>41101</v>
      </c>
      <c r="BD19" s="29"/>
      <c r="BE19" s="29"/>
      <c r="BF19" s="29">
        <v>1</v>
      </c>
      <c r="BG19" s="29">
        <v>1</v>
      </c>
      <c r="BH19" s="29">
        <v>1</v>
      </c>
      <c r="BI19" s="29">
        <v>1</v>
      </c>
      <c r="BJ19" s="29">
        <v>2</v>
      </c>
      <c r="BK19" s="29" t="s">
        <v>121</v>
      </c>
      <c r="BL19" s="29">
        <v>2</v>
      </c>
      <c r="BM19" s="29" t="s">
        <v>121</v>
      </c>
      <c r="BN19" s="29">
        <v>2</v>
      </c>
      <c r="BO19" s="29">
        <v>3</v>
      </c>
      <c r="BP19" s="29">
        <v>1</v>
      </c>
      <c r="BQ19" s="29">
        <v>1</v>
      </c>
      <c r="BR19" s="29">
        <v>1</v>
      </c>
      <c r="BS19" s="29" t="s">
        <v>121</v>
      </c>
      <c r="BT19" s="29">
        <v>1</v>
      </c>
      <c r="BU19" s="29"/>
      <c r="BV19" s="29"/>
      <c r="BW19" s="29"/>
      <c r="BX19" s="29"/>
      <c r="BY19" s="30"/>
      <c r="BZ19" s="31">
        <v>2</v>
      </c>
      <c r="CA19" s="27"/>
      <c r="CB19" s="27"/>
      <c r="CC19" s="29">
        <v>1</v>
      </c>
      <c r="CD19" s="29">
        <v>1</v>
      </c>
      <c r="CE19" s="30">
        <v>1</v>
      </c>
      <c r="CF19" s="32">
        <v>-0.0022900000000000004</v>
      </c>
      <c r="CG19" s="33">
        <v>0.0022900000000000004</v>
      </c>
      <c r="CH19" s="29">
        <f>IF(CG19&lt;0.00015,1,0)</f>
        <v>0</v>
      </c>
      <c r="CI19" s="34">
        <v>0.0001600000000010482</v>
      </c>
      <c r="CJ19" s="33">
        <v>0.0001600000000010482</v>
      </c>
      <c r="CK19" s="29">
        <f>IF(CJ19&lt;0.00015,1,0)</f>
        <v>0</v>
      </c>
      <c r="CL19" s="29">
        <f>IF(AND(CH19=1,CK19=1),1,0)</f>
        <v>0</v>
      </c>
      <c r="CM19" s="30">
        <f>IF(OR(CH19=1,CK19=1),1,0)</f>
        <v>0</v>
      </c>
      <c r="CN19" s="35">
        <v>1</v>
      </c>
      <c r="CO19" s="36" t="b">
        <f>IF(OR(BU19=AO19,BU19=AN19,BU19=AL19,BW19=AO19,BW19=AN19,BW19=AL19),TRUE,FALSE)</f>
        <v>1</v>
      </c>
      <c r="CP19" s="30"/>
      <c r="CQ19" s="30">
        <v>2</v>
      </c>
      <c r="CR19" s="29">
        <v>1</v>
      </c>
      <c r="CS19" s="31" t="str">
        <f>IF(AND(BZ19=2,CN19=1,OR(CO19=TRUE,CP19="VERIFIED")),"YES","NO")</f>
        <v>YES</v>
      </c>
      <c r="CT19" s="38"/>
    </row>
    <row r="20" spans="1:98" ht="12.75">
      <c r="A20" s="26" t="s">
        <v>142</v>
      </c>
      <c r="B20" s="27" t="s">
        <v>136</v>
      </c>
      <c r="C20" s="28">
        <v>41068</v>
      </c>
      <c r="D20" s="27" t="s">
        <v>119</v>
      </c>
      <c r="E20" s="27" t="s">
        <v>120</v>
      </c>
      <c r="F20" s="27"/>
      <c r="G20" s="29"/>
      <c r="H20" s="29"/>
      <c r="I20" s="29"/>
      <c r="J20" s="29"/>
      <c r="K20" s="29"/>
      <c r="L20" s="29"/>
      <c r="M20" s="29"/>
      <c r="N20" s="29"/>
      <c r="O20" s="29"/>
      <c r="P20" s="29">
        <v>1</v>
      </c>
      <c r="Q20" s="29">
        <v>1</v>
      </c>
      <c r="R20" s="29">
        <v>1</v>
      </c>
      <c r="S20" s="29">
        <v>1</v>
      </c>
      <c r="T20" s="29">
        <v>5</v>
      </c>
      <c r="U20" s="29">
        <v>2</v>
      </c>
      <c r="V20" s="29">
        <v>3</v>
      </c>
      <c r="W20" s="29">
        <v>3</v>
      </c>
      <c r="X20" s="29">
        <v>2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>
        <v>2</v>
      </c>
      <c r="AT20" s="30" t="s">
        <v>121</v>
      </c>
      <c r="AU20" s="31"/>
      <c r="AV20" s="29"/>
      <c r="AW20" s="29"/>
      <c r="AX20" s="29"/>
      <c r="AY20" s="29"/>
      <c r="AZ20" s="29"/>
      <c r="BA20" s="29"/>
      <c r="BB20" s="29"/>
      <c r="BC20" s="28">
        <v>41102</v>
      </c>
      <c r="BD20" s="29"/>
      <c r="BE20" s="29"/>
      <c r="BF20" s="29">
        <v>1</v>
      </c>
      <c r="BG20" s="29">
        <v>1</v>
      </c>
      <c r="BH20" s="29">
        <v>1</v>
      </c>
      <c r="BI20" s="29">
        <v>1</v>
      </c>
      <c r="BJ20" s="29">
        <v>2</v>
      </c>
      <c r="BK20" s="29" t="s">
        <v>121</v>
      </c>
      <c r="BL20" s="29">
        <v>2</v>
      </c>
      <c r="BM20" s="29" t="s">
        <v>121</v>
      </c>
      <c r="BN20" s="29">
        <v>2</v>
      </c>
      <c r="BO20" s="29">
        <v>3</v>
      </c>
      <c r="BP20" s="29">
        <v>1</v>
      </c>
      <c r="BQ20" s="29">
        <v>1</v>
      </c>
      <c r="BR20" s="29">
        <v>1</v>
      </c>
      <c r="BS20" s="29" t="s">
        <v>121</v>
      </c>
      <c r="BT20" s="29">
        <v>1</v>
      </c>
      <c r="BU20" s="29"/>
      <c r="BV20" s="29"/>
      <c r="BW20" s="29"/>
      <c r="BX20" s="29"/>
      <c r="BY20" s="30"/>
      <c r="BZ20" s="31">
        <v>2</v>
      </c>
      <c r="CA20" s="27"/>
      <c r="CB20" s="27"/>
      <c r="CC20" s="29">
        <v>1</v>
      </c>
      <c r="CD20" s="29">
        <v>1</v>
      </c>
      <c r="CE20" s="30">
        <v>1</v>
      </c>
      <c r="CF20" s="32">
        <v>-3.999999999999837E-05</v>
      </c>
      <c r="CG20" s="33">
        <v>3.999999999999837E-05</v>
      </c>
      <c r="CH20" s="29">
        <f>IF(CG20&lt;0.00015,1,0)</f>
        <v>1</v>
      </c>
      <c r="CI20" s="34">
        <v>0</v>
      </c>
      <c r="CJ20" s="33">
        <v>0</v>
      </c>
      <c r="CK20" s="29">
        <f>IF(CJ20&lt;0.00015,1,0)</f>
        <v>1</v>
      </c>
      <c r="CL20" s="29">
        <f>IF(AND(CH20=1,CK20=1),1,0)</f>
        <v>1</v>
      </c>
      <c r="CM20" s="30">
        <f>IF(OR(CH20=1,CK20=1),1,0)</f>
        <v>1</v>
      </c>
      <c r="CN20" s="35">
        <v>1</v>
      </c>
      <c r="CO20" s="36" t="b">
        <f>IF(OR(BU20=AO20,BU20=AN20,BU20=AL20,BW20=AO20,BW20=AN20,BW20=AL20),TRUE,FALSE)</f>
        <v>1</v>
      </c>
      <c r="CP20" s="30"/>
      <c r="CQ20" s="30">
        <v>2</v>
      </c>
      <c r="CR20" s="29">
        <v>1</v>
      </c>
      <c r="CS20" s="31" t="str">
        <f>IF(AND(BZ20=2,CN20=1,OR(CO20=TRUE,CP20="VERIFIED")),"YES","NO")</f>
        <v>YES</v>
      </c>
      <c r="CT20" s="38"/>
    </row>
    <row r="21" spans="1:98" ht="12.75">
      <c r="A21" s="26" t="s">
        <v>143</v>
      </c>
      <c r="B21" s="27" t="s">
        <v>118</v>
      </c>
      <c r="C21" s="28">
        <v>41068</v>
      </c>
      <c r="D21" s="27" t="s">
        <v>119</v>
      </c>
      <c r="E21" s="27" t="s">
        <v>120</v>
      </c>
      <c r="F21" s="27"/>
      <c r="G21" s="29"/>
      <c r="H21" s="29"/>
      <c r="I21" s="29"/>
      <c r="J21" s="29"/>
      <c r="K21" s="29"/>
      <c r="L21" s="29"/>
      <c r="M21" s="29"/>
      <c r="N21" s="29"/>
      <c r="O21" s="29"/>
      <c r="P21" s="29">
        <v>1</v>
      </c>
      <c r="Q21" s="29">
        <v>1</v>
      </c>
      <c r="R21" s="29">
        <v>1</v>
      </c>
      <c r="S21" s="29">
        <v>1</v>
      </c>
      <c r="T21" s="29">
        <v>2</v>
      </c>
      <c r="U21" s="29">
        <v>2</v>
      </c>
      <c r="V21" s="29">
        <v>3</v>
      </c>
      <c r="W21" s="29">
        <v>3</v>
      </c>
      <c r="X21" s="29">
        <v>2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>
        <v>2</v>
      </c>
      <c r="AT21" s="30" t="s">
        <v>121</v>
      </c>
      <c r="AU21" s="31"/>
      <c r="AV21" s="29"/>
      <c r="AW21" s="29"/>
      <c r="AX21" s="29"/>
      <c r="AY21" s="29"/>
      <c r="AZ21" s="29"/>
      <c r="BA21" s="29"/>
      <c r="BB21" s="29"/>
      <c r="BC21" s="28">
        <v>41101</v>
      </c>
      <c r="BD21" s="29"/>
      <c r="BE21" s="29"/>
      <c r="BF21" s="29">
        <v>1</v>
      </c>
      <c r="BG21" s="29">
        <v>1</v>
      </c>
      <c r="BH21" s="29">
        <v>1</v>
      </c>
      <c r="BI21" s="29">
        <v>1</v>
      </c>
      <c r="BJ21" s="29">
        <v>2</v>
      </c>
      <c r="BK21" s="29" t="s">
        <v>121</v>
      </c>
      <c r="BL21" s="29">
        <v>2</v>
      </c>
      <c r="BM21" s="29" t="s">
        <v>121</v>
      </c>
      <c r="BN21" s="29">
        <v>2</v>
      </c>
      <c r="BO21" s="29">
        <v>3</v>
      </c>
      <c r="BP21" s="29">
        <v>1</v>
      </c>
      <c r="BQ21" s="29">
        <v>1</v>
      </c>
      <c r="BR21" s="29">
        <v>1</v>
      </c>
      <c r="BS21" s="29" t="s">
        <v>121</v>
      </c>
      <c r="BT21" s="29">
        <v>1</v>
      </c>
      <c r="BU21" s="29"/>
      <c r="BV21" s="29"/>
      <c r="BW21" s="29"/>
      <c r="BX21" s="29"/>
      <c r="BY21" s="30"/>
      <c r="BZ21" s="31">
        <v>2</v>
      </c>
      <c r="CA21" s="27"/>
      <c r="CB21" s="27"/>
      <c r="CC21" s="29">
        <v>1</v>
      </c>
      <c r="CD21" s="29">
        <v>1</v>
      </c>
      <c r="CE21" s="30">
        <v>1</v>
      </c>
      <c r="CF21" s="32">
        <v>9.999999999999593E-06</v>
      </c>
      <c r="CG21" s="33">
        <v>9.999999999999593E-06</v>
      </c>
      <c r="CH21" s="29">
        <f>IF(CG21&lt;0.00015,1,0)</f>
        <v>1</v>
      </c>
      <c r="CI21" s="34">
        <v>0</v>
      </c>
      <c r="CJ21" s="33">
        <v>0</v>
      </c>
      <c r="CK21" s="29">
        <f>IF(CJ21&lt;0.00015,1,0)</f>
        <v>1</v>
      </c>
      <c r="CL21" s="29">
        <f>IF(AND(CH21=1,CK21=1),1,0)</f>
        <v>1</v>
      </c>
      <c r="CM21" s="30">
        <f>IF(OR(CH21=1,CK21=1),1,0)</f>
        <v>1</v>
      </c>
      <c r="CN21" s="35">
        <v>1</v>
      </c>
      <c r="CO21" s="36" t="b">
        <f>IF(OR(BU21=AO21,BU21=AN21,BU21=AL21,BW21=AO21,BW21=AN21,BW21=AL21),TRUE,FALSE)</f>
        <v>1</v>
      </c>
      <c r="CP21" s="30"/>
      <c r="CQ21" s="30">
        <v>2</v>
      </c>
      <c r="CR21" s="29">
        <v>1</v>
      </c>
      <c r="CS21" s="31" t="str">
        <f>IF(AND(BZ21=2,CN21=1,OR(CO21=TRUE,CP21="VERIFIED")),"YES","NO")</f>
        <v>YES</v>
      </c>
      <c r="CT21" s="38"/>
    </row>
    <row r="22" spans="1:98" ht="12.75">
      <c r="A22" s="26" t="s">
        <v>144</v>
      </c>
      <c r="B22" s="27" t="s">
        <v>136</v>
      </c>
      <c r="C22" s="28">
        <v>41068</v>
      </c>
      <c r="D22" s="27" t="s">
        <v>119</v>
      </c>
      <c r="E22" s="27" t="s">
        <v>120</v>
      </c>
      <c r="F22" s="27"/>
      <c r="G22" s="29"/>
      <c r="H22" s="29"/>
      <c r="I22" s="29"/>
      <c r="J22" s="29"/>
      <c r="K22" s="29"/>
      <c r="L22" s="29"/>
      <c r="M22" s="29"/>
      <c r="N22" s="29"/>
      <c r="O22" s="29"/>
      <c r="P22" s="29">
        <v>1</v>
      </c>
      <c r="Q22" s="29">
        <v>1</v>
      </c>
      <c r="R22" s="29">
        <v>1</v>
      </c>
      <c r="S22" s="29">
        <v>2</v>
      </c>
      <c r="T22" s="29">
        <v>4</v>
      </c>
      <c r="U22" s="29">
        <v>2</v>
      </c>
      <c r="V22" s="29">
        <v>3</v>
      </c>
      <c r="W22" s="29">
        <v>3</v>
      </c>
      <c r="X22" s="29">
        <v>2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>
        <v>2</v>
      </c>
      <c r="AT22" s="30" t="s">
        <v>121</v>
      </c>
      <c r="AU22" s="31"/>
      <c r="AV22" s="29"/>
      <c r="AW22" s="29"/>
      <c r="AX22" s="29"/>
      <c r="AY22" s="29"/>
      <c r="AZ22" s="29"/>
      <c r="BA22" s="29"/>
      <c r="BB22" s="29"/>
      <c r="BC22" s="28">
        <v>41101</v>
      </c>
      <c r="BD22" s="29"/>
      <c r="BE22" s="29"/>
      <c r="BF22" s="29">
        <v>1</v>
      </c>
      <c r="BG22" s="29">
        <v>1</v>
      </c>
      <c r="BH22" s="29">
        <v>1</v>
      </c>
      <c r="BI22" s="29">
        <v>1</v>
      </c>
      <c r="BJ22" s="29">
        <v>2</v>
      </c>
      <c r="BK22" s="29" t="s">
        <v>121</v>
      </c>
      <c r="BL22" s="29">
        <v>2</v>
      </c>
      <c r="BM22" s="29" t="s">
        <v>121</v>
      </c>
      <c r="BN22" s="29">
        <v>2</v>
      </c>
      <c r="BO22" s="29">
        <v>3</v>
      </c>
      <c r="BP22" s="29">
        <v>1</v>
      </c>
      <c r="BQ22" s="29">
        <v>1</v>
      </c>
      <c r="BR22" s="29">
        <v>1</v>
      </c>
      <c r="BS22" s="29" t="s">
        <v>121</v>
      </c>
      <c r="BT22" s="29">
        <v>1</v>
      </c>
      <c r="BU22" s="29"/>
      <c r="BV22" s="29"/>
      <c r="BW22" s="29"/>
      <c r="BX22" s="29"/>
      <c r="BY22" s="30"/>
      <c r="BZ22" s="31">
        <v>2</v>
      </c>
      <c r="CA22" s="27"/>
      <c r="CB22" s="27"/>
      <c r="CC22" s="29">
        <v>2</v>
      </c>
      <c r="CD22" s="29">
        <v>1</v>
      </c>
      <c r="CE22" s="30" t="s">
        <v>121</v>
      </c>
      <c r="CF22" s="32">
        <v>0</v>
      </c>
      <c r="CG22" s="33">
        <v>0</v>
      </c>
      <c r="CH22" s="29">
        <f>IF(CG22&lt;0.00015,1,0)</f>
        <v>1</v>
      </c>
      <c r="CI22" s="34">
        <v>1.9999999999242846E-05</v>
      </c>
      <c r="CJ22" s="33">
        <v>1.9999999999242846E-05</v>
      </c>
      <c r="CK22" s="29">
        <f>IF(CJ22&lt;0.00015,1,0)</f>
        <v>1</v>
      </c>
      <c r="CL22" s="29">
        <f>IF(AND(CH22=1,CK22=1),1,0)</f>
        <v>1</v>
      </c>
      <c r="CM22" s="30">
        <f>IF(OR(CH22=1,CK22=1),1,0)</f>
        <v>1</v>
      </c>
      <c r="CN22" s="35">
        <v>1</v>
      </c>
      <c r="CO22" s="36" t="b">
        <f>IF(OR(BU22=AO22,BU22=AN22,BU22=AL22,BW22=AO22,BW22=AN22,BW22=AL22),TRUE,FALSE)</f>
        <v>1</v>
      </c>
      <c r="CP22" s="30"/>
      <c r="CQ22" s="30">
        <v>2</v>
      </c>
      <c r="CR22" s="29">
        <v>1</v>
      </c>
      <c r="CS22" s="31" t="str">
        <f>IF(AND(BZ22=2,CN22=1,OR(CO22=TRUE,CP22="VERIFIED")),"YES","NO")</f>
        <v>YES</v>
      </c>
      <c r="CT22" s="30"/>
    </row>
    <row r="23" spans="1:98" ht="12.75">
      <c r="A23" s="26" t="s">
        <v>145</v>
      </c>
      <c r="B23" s="27" t="s">
        <v>136</v>
      </c>
      <c r="C23" s="28">
        <v>41069</v>
      </c>
      <c r="D23" s="27" t="s">
        <v>119</v>
      </c>
      <c r="E23" s="27" t="s">
        <v>120</v>
      </c>
      <c r="F23" s="27"/>
      <c r="G23" s="29"/>
      <c r="H23" s="29"/>
      <c r="I23" s="29"/>
      <c r="J23" s="29"/>
      <c r="K23" s="29"/>
      <c r="L23" s="29"/>
      <c r="M23" s="29"/>
      <c r="N23" s="29"/>
      <c r="O23" s="29"/>
      <c r="P23" s="29">
        <v>1</v>
      </c>
      <c r="Q23" s="29">
        <v>1</v>
      </c>
      <c r="R23" s="29">
        <v>1</v>
      </c>
      <c r="S23" s="29">
        <v>7</v>
      </c>
      <c r="T23" s="29">
        <v>5</v>
      </c>
      <c r="U23" s="29">
        <v>2</v>
      </c>
      <c r="V23" s="29">
        <v>3</v>
      </c>
      <c r="W23" s="29">
        <v>3</v>
      </c>
      <c r="X23" s="29">
        <v>1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>
        <v>2</v>
      </c>
      <c r="AT23" s="30" t="s">
        <v>121</v>
      </c>
      <c r="AU23" s="31"/>
      <c r="AV23" s="29"/>
      <c r="AW23" s="29"/>
      <c r="AX23" s="29"/>
      <c r="AY23" s="29"/>
      <c r="AZ23" s="29"/>
      <c r="BA23" s="29"/>
      <c r="BB23" s="29"/>
      <c r="BC23" s="28">
        <v>41101</v>
      </c>
      <c r="BD23" s="29"/>
      <c r="BE23" s="29"/>
      <c r="BF23" s="29">
        <v>1</v>
      </c>
      <c r="BG23" s="29">
        <v>1</v>
      </c>
      <c r="BH23" s="29">
        <v>1</v>
      </c>
      <c r="BI23" s="29">
        <v>1</v>
      </c>
      <c r="BJ23" s="29">
        <v>2</v>
      </c>
      <c r="BK23" s="29" t="s">
        <v>121</v>
      </c>
      <c r="BL23" s="29">
        <v>2</v>
      </c>
      <c r="BM23" s="29" t="s">
        <v>121</v>
      </c>
      <c r="BN23" s="29">
        <v>2</v>
      </c>
      <c r="BO23" s="29">
        <v>3</v>
      </c>
      <c r="BP23" s="29">
        <v>1</v>
      </c>
      <c r="BQ23" s="29">
        <v>1</v>
      </c>
      <c r="BR23" s="29">
        <v>1</v>
      </c>
      <c r="BS23" s="29" t="s">
        <v>121</v>
      </c>
      <c r="BT23" s="29">
        <v>1</v>
      </c>
      <c r="BU23" s="29"/>
      <c r="BV23" s="29"/>
      <c r="BW23" s="29"/>
      <c r="BX23" s="29"/>
      <c r="BY23" s="30"/>
      <c r="BZ23" s="31">
        <v>2</v>
      </c>
      <c r="CA23" s="27"/>
      <c r="CB23" s="27"/>
      <c r="CC23" s="29">
        <v>1</v>
      </c>
      <c r="CD23" s="29">
        <v>1</v>
      </c>
      <c r="CE23" s="30">
        <v>1</v>
      </c>
      <c r="CF23" s="32">
        <v>0.019340000000000003</v>
      </c>
      <c r="CG23" s="33">
        <v>0.019340000000000003</v>
      </c>
      <c r="CH23" s="29">
        <f>IF(CG23&lt;0.00015,1,0)</f>
        <v>0</v>
      </c>
      <c r="CI23" s="34">
        <v>0.011650000000003047</v>
      </c>
      <c r="CJ23" s="33">
        <v>0.011650000000003047</v>
      </c>
      <c r="CK23" s="29">
        <f>IF(CJ23&lt;0.00015,1,0)</f>
        <v>0</v>
      </c>
      <c r="CL23" s="29">
        <f>IF(AND(CH23=1,CK23=1),1,0)</f>
        <v>0</v>
      </c>
      <c r="CM23" s="30">
        <f>IF(OR(CH23=1,CK23=1),1,0)</f>
        <v>0</v>
      </c>
      <c r="CN23" s="35">
        <v>1</v>
      </c>
      <c r="CO23" s="36" t="b">
        <f>IF(OR(BU23=AO23,BU23=AN23,BU23=AL23,BW23=AO23,BW23=AN23,BW23=AL23),TRUE,FALSE)</f>
        <v>1</v>
      </c>
      <c r="CP23" s="30"/>
      <c r="CQ23" s="30">
        <v>2</v>
      </c>
      <c r="CR23" s="29">
        <v>1</v>
      </c>
      <c r="CS23" s="31" t="str">
        <f>IF(AND(BZ23=2,CN23=1,OR(CO23=TRUE,CP23="VERIFIED")),"YES","NO")</f>
        <v>YES</v>
      </c>
      <c r="CT23" s="38"/>
    </row>
    <row r="24" spans="1:98" ht="12.75">
      <c r="A24" s="26" t="s">
        <v>146</v>
      </c>
      <c r="B24" s="27" t="s">
        <v>136</v>
      </c>
      <c r="C24" s="28">
        <v>41069</v>
      </c>
      <c r="D24" s="27" t="s">
        <v>119</v>
      </c>
      <c r="E24" s="27" t="s">
        <v>120</v>
      </c>
      <c r="F24" s="27"/>
      <c r="G24" s="29"/>
      <c r="H24" s="29"/>
      <c r="I24" s="29"/>
      <c r="J24" s="29"/>
      <c r="K24" s="29"/>
      <c r="L24" s="29"/>
      <c r="M24" s="29"/>
      <c r="N24" s="29"/>
      <c r="O24" s="29"/>
      <c r="P24" s="29">
        <v>1</v>
      </c>
      <c r="Q24" s="29">
        <v>1</v>
      </c>
      <c r="R24" s="29">
        <v>1</v>
      </c>
      <c r="S24" s="29">
        <v>2</v>
      </c>
      <c r="T24" s="29">
        <v>3</v>
      </c>
      <c r="U24" s="29">
        <v>2</v>
      </c>
      <c r="V24" s="29">
        <v>3</v>
      </c>
      <c r="W24" s="29">
        <v>3</v>
      </c>
      <c r="X24" s="29">
        <v>1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>
        <v>2</v>
      </c>
      <c r="AT24" s="30" t="s">
        <v>121</v>
      </c>
      <c r="AU24" s="31"/>
      <c r="AV24" s="29"/>
      <c r="AW24" s="29"/>
      <c r="AX24" s="29"/>
      <c r="AY24" s="29"/>
      <c r="AZ24" s="29"/>
      <c r="BA24" s="29"/>
      <c r="BB24" s="29"/>
      <c r="BC24" s="28">
        <v>41101</v>
      </c>
      <c r="BD24" s="29"/>
      <c r="BE24" s="29"/>
      <c r="BF24" s="29">
        <v>1</v>
      </c>
      <c r="BG24" s="29">
        <v>1</v>
      </c>
      <c r="BH24" s="29">
        <v>1</v>
      </c>
      <c r="BI24" s="29">
        <v>1</v>
      </c>
      <c r="BJ24" s="29">
        <v>2</v>
      </c>
      <c r="BK24" s="29" t="s">
        <v>121</v>
      </c>
      <c r="BL24" s="29">
        <v>2</v>
      </c>
      <c r="BM24" s="29" t="s">
        <v>121</v>
      </c>
      <c r="BN24" s="29">
        <v>2</v>
      </c>
      <c r="BO24" s="29">
        <v>3</v>
      </c>
      <c r="BP24" s="29">
        <v>1</v>
      </c>
      <c r="BQ24" s="29">
        <v>2</v>
      </c>
      <c r="BR24" s="29" t="s">
        <v>121</v>
      </c>
      <c r="BS24" s="29" t="s">
        <v>121</v>
      </c>
      <c r="BT24" s="29">
        <v>1</v>
      </c>
      <c r="BU24" s="29"/>
      <c r="BV24" s="29"/>
      <c r="BW24" s="29"/>
      <c r="BX24" s="29"/>
      <c r="BY24" s="30"/>
      <c r="BZ24" s="31">
        <v>2</v>
      </c>
      <c r="CA24" s="27"/>
      <c r="CB24" s="27"/>
      <c r="CC24" s="29">
        <v>1</v>
      </c>
      <c r="CD24" s="29">
        <v>1</v>
      </c>
      <c r="CE24" s="30">
        <v>1</v>
      </c>
      <c r="CF24" s="32">
        <v>-0.044550000000000006</v>
      </c>
      <c r="CG24" s="33">
        <v>0.044550000000000006</v>
      </c>
      <c r="CH24" s="29">
        <f>IF(CG24&lt;0.00015,1,0)</f>
        <v>0</v>
      </c>
      <c r="CI24" s="34">
        <v>-0.06452000000000169</v>
      </c>
      <c r="CJ24" s="33">
        <v>0.06452000000000169</v>
      </c>
      <c r="CK24" s="29">
        <f>IF(CJ24&lt;0.00015,1,0)</f>
        <v>0</v>
      </c>
      <c r="CL24" s="29">
        <f>IF(AND(CH24=1,CK24=1),1,0)</f>
        <v>0</v>
      </c>
      <c r="CM24" s="30">
        <f>IF(OR(CH24=1,CK24=1),1,0)</f>
        <v>0</v>
      </c>
      <c r="CN24" s="35">
        <v>1</v>
      </c>
      <c r="CO24" s="36" t="b">
        <f>IF(OR(BU24=AO24,BU24=AN24,BU24=AL24,BW24=AO24,BW24=AN24,BW24=AL24),TRUE,FALSE)</f>
        <v>1</v>
      </c>
      <c r="CP24" s="30"/>
      <c r="CQ24" s="30">
        <v>2</v>
      </c>
      <c r="CR24" s="29">
        <v>1</v>
      </c>
      <c r="CS24" s="31" t="str">
        <f>IF(AND(BZ24=2,CN24=1,OR(CO24=TRUE,CP24="VERIFIED")),"YES","NO")</f>
        <v>YES</v>
      </c>
      <c r="CT24" s="38"/>
    </row>
    <row r="25" spans="1:98" ht="12.75">
      <c r="A25" s="26" t="s">
        <v>147</v>
      </c>
      <c r="B25" s="27" t="s">
        <v>136</v>
      </c>
      <c r="C25" s="28">
        <v>41069</v>
      </c>
      <c r="D25" s="27" t="s">
        <v>119</v>
      </c>
      <c r="E25" s="27" t="s">
        <v>120</v>
      </c>
      <c r="F25" s="27"/>
      <c r="G25" s="29"/>
      <c r="H25" s="29"/>
      <c r="I25" s="29"/>
      <c r="J25" s="29"/>
      <c r="K25" s="29"/>
      <c r="L25" s="29"/>
      <c r="M25" s="29"/>
      <c r="N25" s="29"/>
      <c r="O25" s="29"/>
      <c r="P25" s="29">
        <v>1</v>
      </c>
      <c r="Q25" s="29">
        <v>1</v>
      </c>
      <c r="R25" s="29">
        <v>1</v>
      </c>
      <c r="S25" s="29">
        <v>2</v>
      </c>
      <c r="T25" s="29">
        <v>4</v>
      </c>
      <c r="U25" s="29">
        <v>2</v>
      </c>
      <c r="V25" s="29">
        <v>3</v>
      </c>
      <c r="W25" s="29">
        <v>3</v>
      </c>
      <c r="X25" s="29">
        <v>1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>
        <v>2</v>
      </c>
      <c r="AT25" s="30" t="s">
        <v>121</v>
      </c>
      <c r="AU25" s="31"/>
      <c r="AV25" s="29"/>
      <c r="AW25" s="29"/>
      <c r="AX25" s="29"/>
      <c r="AY25" s="29"/>
      <c r="AZ25" s="29"/>
      <c r="BA25" s="29"/>
      <c r="BB25" s="29"/>
      <c r="BC25" s="28">
        <v>41101</v>
      </c>
      <c r="BD25" s="29"/>
      <c r="BE25" s="29"/>
      <c r="BF25" s="29">
        <v>1</v>
      </c>
      <c r="BG25" s="29">
        <v>1</v>
      </c>
      <c r="BH25" s="29">
        <v>1</v>
      </c>
      <c r="BI25" s="29">
        <v>1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30"/>
      <c r="BZ25" s="31">
        <v>1</v>
      </c>
      <c r="CA25" s="27"/>
      <c r="CB25" s="27"/>
      <c r="CC25" s="29" t="s">
        <v>148</v>
      </c>
      <c r="CD25" s="29">
        <v>2</v>
      </c>
      <c r="CE25" s="30">
        <v>2</v>
      </c>
      <c r="CF25" s="32">
        <v>0.0003499999999999996</v>
      </c>
      <c r="CG25" s="33">
        <v>0.0003499999999999996</v>
      </c>
      <c r="CH25" s="29">
        <f>IF(CG25&lt;0.00015,1,0)</f>
        <v>0</v>
      </c>
      <c r="CI25" s="34">
        <v>-0.0018300000000053274</v>
      </c>
      <c r="CJ25" s="33">
        <v>0.0018300000000053274</v>
      </c>
      <c r="CK25" s="29">
        <f>IF(CJ25&lt;0.00015,1,0)</f>
        <v>0</v>
      </c>
      <c r="CL25" s="29">
        <f>IF(AND(CH25=1,CK25=1),1,0)</f>
        <v>0</v>
      </c>
      <c r="CM25" s="30">
        <f>IF(OR(CH25=1,CK25=1),1,0)</f>
        <v>0</v>
      </c>
      <c r="CN25" s="35">
        <v>1</v>
      </c>
      <c r="CO25" s="36" t="s">
        <v>124</v>
      </c>
      <c r="CP25" s="30"/>
      <c r="CQ25" s="30">
        <v>2</v>
      </c>
      <c r="CR25" s="37">
        <v>2</v>
      </c>
      <c r="CS25" s="31" t="str">
        <f>IF(AND(BZ25=2,CN25=1,OR(CO25=TRUE,CP25="VERIFIED")),"YES","NO")</f>
        <v>NO</v>
      </c>
      <c r="CT25" s="40" t="s">
        <v>124</v>
      </c>
    </row>
    <row r="26" spans="1:98" ht="12.75">
      <c r="A26" s="26" t="s">
        <v>149</v>
      </c>
      <c r="B26" s="27" t="s">
        <v>136</v>
      </c>
      <c r="C26" s="28">
        <v>41069</v>
      </c>
      <c r="D26" s="27" t="s">
        <v>119</v>
      </c>
      <c r="E26" s="27" t="s">
        <v>120</v>
      </c>
      <c r="F26" s="27"/>
      <c r="G26" s="29"/>
      <c r="H26" s="29"/>
      <c r="I26" s="29"/>
      <c r="J26" s="29"/>
      <c r="K26" s="29"/>
      <c r="L26" s="29"/>
      <c r="M26" s="29"/>
      <c r="N26" s="29"/>
      <c r="O26" s="29"/>
      <c r="P26" s="29">
        <v>1</v>
      </c>
      <c r="Q26" s="29">
        <v>1</v>
      </c>
      <c r="R26" s="29">
        <v>1</v>
      </c>
      <c r="S26" s="29">
        <v>5</v>
      </c>
      <c r="T26" s="29">
        <v>3</v>
      </c>
      <c r="U26" s="29">
        <v>2</v>
      </c>
      <c r="V26" s="29">
        <v>3</v>
      </c>
      <c r="W26" s="29">
        <v>3</v>
      </c>
      <c r="X26" s="29">
        <v>1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>
        <v>2</v>
      </c>
      <c r="AT26" s="30" t="s">
        <v>121</v>
      </c>
      <c r="AU26" s="31"/>
      <c r="AV26" s="29"/>
      <c r="AW26" s="29"/>
      <c r="AX26" s="29"/>
      <c r="AY26" s="29"/>
      <c r="AZ26" s="29"/>
      <c r="BA26" s="29"/>
      <c r="BB26" s="29"/>
      <c r="BC26" s="28">
        <v>41101</v>
      </c>
      <c r="BD26" s="29"/>
      <c r="BE26" s="29"/>
      <c r="BF26" s="29">
        <v>1</v>
      </c>
      <c r="BG26" s="29">
        <v>1</v>
      </c>
      <c r="BH26" s="29">
        <v>1</v>
      </c>
      <c r="BI26" s="29">
        <v>1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30"/>
      <c r="BZ26" s="31">
        <v>1</v>
      </c>
      <c r="CA26" s="27"/>
      <c r="CB26" s="27"/>
      <c r="CC26" s="29">
        <v>1</v>
      </c>
      <c r="CD26" s="29">
        <v>1</v>
      </c>
      <c r="CE26" s="30">
        <v>1</v>
      </c>
      <c r="CF26" s="32">
        <v>0.0015499999999999993</v>
      </c>
      <c r="CG26" s="33">
        <v>0.0015499999999999993</v>
      </c>
      <c r="CH26" s="29">
        <f>IF(CG26&lt;0.00015,1,0)</f>
        <v>0</v>
      </c>
      <c r="CI26" s="34">
        <v>-0.0013399999999990087</v>
      </c>
      <c r="CJ26" s="33">
        <v>0.0013399999999990087</v>
      </c>
      <c r="CK26" s="29">
        <f>IF(CJ26&lt;0.00015,1,0)</f>
        <v>0</v>
      </c>
      <c r="CL26" s="29">
        <f>IF(AND(CH26=1,CK26=1),1,0)</f>
        <v>0</v>
      </c>
      <c r="CM26" s="30">
        <f>IF(OR(CH26=1,CK26=1),1,0)</f>
        <v>0</v>
      </c>
      <c r="CN26" s="35">
        <v>1</v>
      </c>
      <c r="CO26" s="36" t="s">
        <v>124</v>
      </c>
      <c r="CP26" s="30"/>
      <c r="CQ26" s="30">
        <v>2</v>
      </c>
      <c r="CR26" s="37">
        <v>1</v>
      </c>
      <c r="CS26" s="31" t="str">
        <f>IF(AND(BZ26=2,CN26=1,OR(CO26=TRUE,CP26="VERIFIED")),"YES","NO")</f>
        <v>NO</v>
      </c>
      <c r="CT26" s="40" t="s">
        <v>124</v>
      </c>
    </row>
    <row r="27" spans="1:98" ht="12.75">
      <c r="A27" s="26" t="s">
        <v>150</v>
      </c>
      <c r="B27" s="27" t="s">
        <v>136</v>
      </c>
      <c r="C27" s="28">
        <v>41069</v>
      </c>
      <c r="D27" s="27" t="s">
        <v>119</v>
      </c>
      <c r="E27" s="27" t="s">
        <v>120</v>
      </c>
      <c r="F27" s="27"/>
      <c r="G27" s="29"/>
      <c r="H27" s="29"/>
      <c r="I27" s="29"/>
      <c r="J27" s="29"/>
      <c r="K27" s="29"/>
      <c r="L27" s="29"/>
      <c r="M27" s="29"/>
      <c r="N27" s="29"/>
      <c r="O27" s="29"/>
      <c r="P27" s="29">
        <v>1</v>
      </c>
      <c r="Q27" s="29">
        <v>1</v>
      </c>
      <c r="R27" s="29">
        <v>1</v>
      </c>
      <c r="S27" s="29">
        <v>2</v>
      </c>
      <c r="T27" s="29">
        <v>3</v>
      </c>
      <c r="U27" s="29">
        <v>2</v>
      </c>
      <c r="V27" s="29">
        <v>3</v>
      </c>
      <c r="W27" s="29">
        <v>3</v>
      </c>
      <c r="X27" s="29">
        <v>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>
        <v>2</v>
      </c>
      <c r="AT27" s="30" t="s">
        <v>121</v>
      </c>
      <c r="AU27" s="31"/>
      <c r="AV27" s="29"/>
      <c r="AW27" s="29"/>
      <c r="AX27" s="29"/>
      <c r="AY27" s="29"/>
      <c r="AZ27" s="29"/>
      <c r="BA27" s="29"/>
      <c r="BB27" s="29"/>
      <c r="BC27" s="28">
        <v>41102</v>
      </c>
      <c r="BD27" s="29"/>
      <c r="BE27" s="29"/>
      <c r="BF27" s="29">
        <v>1</v>
      </c>
      <c r="BG27" s="29">
        <v>1</v>
      </c>
      <c r="BH27" s="29">
        <v>1</v>
      </c>
      <c r="BI27" s="29">
        <v>1</v>
      </c>
      <c r="BJ27" s="29">
        <v>2</v>
      </c>
      <c r="BK27" s="29" t="s">
        <v>121</v>
      </c>
      <c r="BL27" s="29">
        <v>2</v>
      </c>
      <c r="BM27" s="29" t="s">
        <v>121</v>
      </c>
      <c r="BN27" s="29">
        <v>2</v>
      </c>
      <c r="BO27" s="29">
        <v>3</v>
      </c>
      <c r="BP27" s="29">
        <v>1</v>
      </c>
      <c r="BQ27" s="29">
        <v>1</v>
      </c>
      <c r="BR27" s="29">
        <v>1</v>
      </c>
      <c r="BS27" s="29" t="s">
        <v>121</v>
      </c>
      <c r="BT27" s="29">
        <v>1</v>
      </c>
      <c r="BU27" s="29"/>
      <c r="BV27" s="29"/>
      <c r="BW27" s="29"/>
      <c r="BX27" s="29"/>
      <c r="BY27" s="30"/>
      <c r="BZ27" s="31">
        <v>2</v>
      </c>
      <c r="CA27" s="27"/>
      <c r="CB27" s="27"/>
      <c r="CC27" s="29">
        <v>1</v>
      </c>
      <c r="CD27" s="29">
        <v>1</v>
      </c>
      <c r="CE27" s="30">
        <v>1</v>
      </c>
      <c r="CF27" s="32">
        <v>6.0000000000001025E-05</v>
      </c>
      <c r="CG27" s="33">
        <v>6.0000000000001025E-05</v>
      </c>
      <c r="CH27" s="29">
        <f>IF(CG27&lt;0.00015,1,0)</f>
        <v>1</v>
      </c>
      <c r="CI27" s="34">
        <v>-3.999999999848569E-05</v>
      </c>
      <c r="CJ27" s="33">
        <v>3.999999999848569E-05</v>
      </c>
      <c r="CK27" s="29">
        <f>IF(CJ27&lt;0.00015,1,0)</f>
        <v>1</v>
      </c>
      <c r="CL27" s="29">
        <f>IF(AND(CH27=1,CK27=1),1,0)</f>
        <v>1</v>
      </c>
      <c r="CM27" s="30">
        <f>IF(OR(CH27=1,CK27=1),1,0)</f>
        <v>1</v>
      </c>
      <c r="CN27" s="35">
        <v>1</v>
      </c>
      <c r="CO27" s="36" t="b">
        <f>IF(OR(BU27=AO27,BU27=AN27,BU27=AL27,BW27=AO27,BW27=AN27,BW27=AL27),TRUE,FALSE)</f>
        <v>1</v>
      </c>
      <c r="CP27" s="30"/>
      <c r="CQ27" s="30">
        <v>2</v>
      </c>
      <c r="CR27" s="29">
        <v>1</v>
      </c>
      <c r="CS27" s="31" t="str">
        <f>IF(AND(BZ27=2,CN27=1,OR(CO27=TRUE,CP27="VERIFIED")),"YES","NO")</f>
        <v>YES</v>
      </c>
      <c r="CT27" s="38"/>
    </row>
    <row r="28" spans="1:98" ht="12.75">
      <c r="A28" s="26" t="s">
        <v>151</v>
      </c>
      <c r="B28" s="27" t="s">
        <v>136</v>
      </c>
      <c r="C28" s="28">
        <v>41070</v>
      </c>
      <c r="D28" s="27" t="s">
        <v>119</v>
      </c>
      <c r="E28" s="27" t="s">
        <v>120</v>
      </c>
      <c r="F28" s="27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>
        <v>1</v>
      </c>
      <c r="R28" s="29">
        <v>1</v>
      </c>
      <c r="S28" s="29">
        <v>2</v>
      </c>
      <c r="T28" s="29">
        <v>1</v>
      </c>
      <c r="U28" s="29">
        <v>2</v>
      </c>
      <c r="V28" s="29">
        <v>3</v>
      </c>
      <c r="W28" s="29">
        <v>3</v>
      </c>
      <c r="X28" s="29">
        <v>2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>
        <v>2</v>
      </c>
      <c r="AT28" s="30" t="s">
        <v>121</v>
      </c>
      <c r="AU28" s="31"/>
      <c r="AV28" s="29"/>
      <c r="AW28" s="29"/>
      <c r="AX28" s="29"/>
      <c r="AY28" s="29"/>
      <c r="AZ28" s="29"/>
      <c r="BA28" s="29"/>
      <c r="BB28" s="29"/>
      <c r="BC28" s="28">
        <v>41101</v>
      </c>
      <c r="BD28" s="29"/>
      <c r="BE28" s="29"/>
      <c r="BF28" s="29">
        <v>1</v>
      </c>
      <c r="BG28" s="29">
        <v>1</v>
      </c>
      <c r="BH28" s="29">
        <v>1</v>
      </c>
      <c r="BI28" s="29">
        <v>1</v>
      </c>
      <c r="BJ28" s="29">
        <v>2</v>
      </c>
      <c r="BK28" s="29" t="s">
        <v>121</v>
      </c>
      <c r="BL28" s="29">
        <v>2</v>
      </c>
      <c r="BM28" s="29" t="s">
        <v>121</v>
      </c>
      <c r="BN28" s="29">
        <v>2</v>
      </c>
      <c r="BO28" s="29">
        <v>3</v>
      </c>
      <c r="BP28" s="29">
        <v>2</v>
      </c>
      <c r="BQ28" s="29">
        <v>2</v>
      </c>
      <c r="BR28" s="29" t="s">
        <v>121</v>
      </c>
      <c r="BS28" s="29" t="s">
        <v>121</v>
      </c>
      <c r="BT28" s="29">
        <v>1</v>
      </c>
      <c r="BU28" s="29"/>
      <c r="BV28" s="29"/>
      <c r="BW28" s="29"/>
      <c r="BX28" s="29"/>
      <c r="BY28" s="30"/>
      <c r="BZ28" s="31">
        <v>1</v>
      </c>
      <c r="CA28" s="27"/>
      <c r="CB28" s="27"/>
      <c r="CC28" s="29">
        <v>1</v>
      </c>
      <c r="CD28" s="29">
        <v>1</v>
      </c>
      <c r="CE28" s="30">
        <v>1</v>
      </c>
      <c r="CF28" s="32">
        <v>2.0000000000002655E-05</v>
      </c>
      <c r="CG28" s="33">
        <v>2.0000000000002655E-05</v>
      </c>
      <c r="CH28" s="29">
        <f>IF(CG28&lt;0.00015,1,0)</f>
        <v>1</v>
      </c>
      <c r="CI28" s="34">
        <v>-1.9999999999242846E-05</v>
      </c>
      <c r="CJ28" s="33">
        <v>1.9999999999242846E-05</v>
      </c>
      <c r="CK28" s="29">
        <f>IF(CJ28&lt;0.00015,1,0)</f>
        <v>1</v>
      </c>
      <c r="CL28" s="29">
        <f>IF(AND(CH28=1,CK28=1),1,0)</f>
        <v>1</v>
      </c>
      <c r="CM28" s="30">
        <f>IF(OR(CH28=1,CK28=1),1,0)</f>
        <v>1</v>
      </c>
      <c r="CN28" s="35">
        <v>1</v>
      </c>
      <c r="CO28" s="36" t="s">
        <v>124</v>
      </c>
      <c r="CP28" s="30"/>
      <c r="CQ28" s="30">
        <v>2</v>
      </c>
      <c r="CR28" s="37">
        <v>1</v>
      </c>
      <c r="CS28" s="31" t="str">
        <f>IF(AND(BZ28=2,CN28=1,OR(CO28=TRUE,CP28="VERIFIED")),"YES","NO")</f>
        <v>NO</v>
      </c>
      <c r="CT28" s="40" t="s">
        <v>124</v>
      </c>
    </row>
    <row r="29" spans="1:98" ht="12.75">
      <c r="A29" s="26" t="s">
        <v>152</v>
      </c>
      <c r="B29" s="27" t="s">
        <v>136</v>
      </c>
      <c r="C29" s="28">
        <v>41070</v>
      </c>
      <c r="D29" s="27" t="s">
        <v>119</v>
      </c>
      <c r="E29" s="27" t="s">
        <v>120</v>
      </c>
      <c r="F29" s="27"/>
      <c r="G29" s="29"/>
      <c r="H29" s="29"/>
      <c r="I29" s="29"/>
      <c r="J29" s="29"/>
      <c r="K29" s="29"/>
      <c r="L29" s="29"/>
      <c r="M29" s="29"/>
      <c r="N29" s="29"/>
      <c r="O29" s="29"/>
      <c r="P29" s="29">
        <v>1</v>
      </c>
      <c r="Q29" s="29">
        <v>1</v>
      </c>
      <c r="R29" s="29">
        <v>1</v>
      </c>
      <c r="S29" s="29">
        <v>3</v>
      </c>
      <c r="T29" s="29">
        <v>5</v>
      </c>
      <c r="U29" s="29">
        <v>2</v>
      </c>
      <c r="V29" s="29">
        <v>3</v>
      </c>
      <c r="W29" s="29">
        <v>3</v>
      </c>
      <c r="X29" s="29">
        <v>1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>
        <v>2</v>
      </c>
      <c r="AT29" s="30" t="s">
        <v>121</v>
      </c>
      <c r="AU29" s="31"/>
      <c r="AV29" s="29"/>
      <c r="AW29" s="29"/>
      <c r="AX29" s="29"/>
      <c r="AY29" s="29"/>
      <c r="AZ29" s="29"/>
      <c r="BA29" s="29"/>
      <c r="BB29" s="29"/>
      <c r="BC29" s="28">
        <v>41102</v>
      </c>
      <c r="BD29" s="29"/>
      <c r="BE29" s="29"/>
      <c r="BF29" s="29">
        <v>1</v>
      </c>
      <c r="BG29" s="29">
        <v>1</v>
      </c>
      <c r="BH29" s="29">
        <v>1</v>
      </c>
      <c r="BI29" s="29">
        <v>1</v>
      </c>
      <c r="BJ29" s="29">
        <v>2</v>
      </c>
      <c r="BK29" s="29" t="s">
        <v>121</v>
      </c>
      <c r="BL29" s="29">
        <v>2</v>
      </c>
      <c r="BM29" s="29" t="s">
        <v>121</v>
      </c>
      <c r="BN29" s="29">
        <v>2</v>
      </c>
      <c r="BO29" s="29">
        <v>3</v>
      </c>
      <c r="BP29" s="29">
        <v>1</v>
      </c>
      <c r="BQ29" s="29">
        <v>2</v>
      </c>
      <c r="BR29" s="29" t="s">
        <v>121</v>
      </c>
      <c r="BS29" s="29" t="s">
        <v>121</v>
      </c>
      <c r="BT29" s="29">
        <v>1</v>
      </c>
      <c r="BU29" s="29"/>
      <c r="BV29" s="29"/>
      <c r="BW29" s="29"/>
      <c r="BX29" s="29"/>
      <c r="BY29" s="30"/>
      <c r="BZ29" s="31">
        <v>1</v>
      </c>
      <c r="CA29" s="27"/>
      <c r="CB29" s="27"/>
      <c r="CC29" s="29">
        <v>2</v>
      </c>
      <c r="CD29" s="29">
        <v>1</v>
      </c>
      <c r="CE29" s="30" t="s">
        <v>121</v>
      </c>
      <c r="CF29" s="32">
        <v>0.0024300000000000016</v>
      </c>
      <c r="CG29" s="33">
        <v>0.0024300000000000016</v>
      </c>
      <c r="CH29" s="29">
        <f>IF(CG29&lt;0.00015,1,0)</f>
        <v>0</v>
      </c>
      <c r="CI29" s="34">
        <v>0.0020799999999994156</v>
      </c>
      <c r="CJ29" s="33">
        <v>0.0020799999999994156</v>
      </c>
      <c r="CK29" s="29">
        <f>IF(CJ29&lt;0.00015,1,0)</f>
        <v>0</v>
      </c>
      <c r="CL29" s="29">
        <f>IF(AND(CH29=1,CK29=1),1,0)</f>
        <v>0</v>
      </c>
      <c r="CM29" s="30">
        <f>IF(OR(CH29=1,CK29=1),1,0)</f>
        <v>0</v>
      </c>
      <c r="CN29" s="35">
        <v>1</v>
      </c>
      <c r="CO29" s="36" t="s">
        <v>124</v>
      </c>
      <c r="CP29" s="30"/>
      <c r="CQ29" s="30">
        <v>2</v>
      </c>
      <c r="CR29" s="37">
        <v>1</v>
      </c>
      <c r="CS29" s="31" t="str">
        <f>IF(AND(BZ29=2,CN29=1,OR(CO29=TRUE,CP29="VERIFIED")),"YES","NO")</f>
        <v>NO</v>
      </c>
      <c r="CT29" s="40" t="s">
        <v>124</v>
      </c>
    </row>
    <row r="30" spans="1:98" ht="12.75">
      <c r="A30" s="26" t="s">
        <v>153</v>
      </c>
      <c r="B30" s="27" t="s">
        <v>136</v>
      </c>
      <c r="C30" s="28">
        <v>41070</v>
      </c>
      <c r="D30" s="27" t="s">
        <v>119</v>
      </c>
      <c r="E30" s="27" t="s">
        <v>120</v>
      </c>
      <c r="F30" s="27"/>
      <c r="G30" s="29"/>
      <c r="H30" s="29"/>
      <c r="I30" s="29"/>
      <c r="J30" s="29"/>
      <c r="K30" s="29"/>
      <c r="L30" s="29"/>
      <c r="M30" s="29"/>
      <c r="N30" s="29"/>
      <c r="O30" s="29"/>
      <c r="P30" s="29">
        <v>1</v>
      </c>
      <c r="Q30" s="29">
        <v>1</v>
      </c>
      <c r="R30" s="29">
        <v>1</v>
      </c>
      <c r="S30" s="29">
        <v>5</v>
      </c>
      <c r="T30" s="29">
        <v>1</v>
      </c>
      <c r="U30" s="29">
        <v>2</v>
      </c>
      <c r="V30" s="29">
        <v>3</v>
      </c>
      <c r="W30" s="29">
        <v>3</v>
      </c>
      <c r="X30" s="29">
        <v>2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>
        <v>2</v>
      </c>
      <c r="AT30" s="30" t="s">
        <v>121</v>
      </c>
      <c r="AU30" s="31"/>
      <c r="AV30" s="29"/>
      <c r="AW30" s="29"/>
      <c r="AX30" s="29"/>
      <c r="AY30" s="29"/>
      <c r="AZ30" s="29"/>
      <c r="BA30" s="29"/>
      <c r="BB30" s="29"/>
      <c r="BC30" s="28">
        <v>41102</v>
      </c>
      <c r="BD30" s="29"/>
      <c r="BE30" s="29"/>
      <c r="BF30" s="29">
        <v>2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30"/>
      <c r="BZ30" s="31">
        <v>1</v>
      </c>
      <c r="CA30" s="27"/>
      <c r="CB30" s="27"/>
      <c r="CC30" s="29">
        <v>1</v>
      </c>
      <c r="CD30" s="29">
        <v>1</v>
      </c>
      <c r="CE30" s="30">
        <v>1</v>
      </c>
      <c r="CF30" s="32">
        <v>6.0000000000001025E-05</v>
      </c>
      <c r="CG30" s="33">
        <v>6.0000000000001025E-05</v>
      </c>
      <c r="CH30" s="29">
        <f>IF(CG30&lt;0.00015,1,0)</f>
        <v>1</v>
      </c>
      <c r="CI30" s="34">
        <v>0</v>
      </c>
      <c r="CJ30" s="33">
        <v>0</v>
      </c>
      <c r="CK30" s="29">
        <f>IF(CJ30&lt;0.00015,1,0)</f>
        <v>1</v>
      </c>
      <c r="CL30" s="29">
        <f>IF(AND(CH30=1,CK30=1),1,0)</f>
        <v>1</v>
      </c>
      <c r="CM30" s="30">
        <f>IF(OR(CH30=1,CK30=1),1,0)</f>
        <v>1</v>
      </c>
      <c r="CN30" s="35">
        <v>1</v>
      </c>
      <c r="CO30" s="36" t="s">
        <v>124</v>
      </c>
      <c r="CP30" s="30"/>
      <c r="CQ30" s="30">
        <v>2</v>
      </c>
      <c r="CR30" s="37">
        <v>1</v>
      </c>
      <c r="CS30" s="31" t="str">
        <f>IF(AND(BZ30=2,CN30=1,OR(CO30=TRUE,CP30="VERIFIED")),"YES","NO")</f>
        <v>NO</v>
      </c>
      <c r="CT30" s="40" t="s">
        <v>124</v>
      </c>
    </row>
    <row r="31" spans="1:98" ht="12.75">
      <c r="A31" s="41" t="s">
        <v>154</v>
      </c>
      <c r="B31" s="42" t="s">
        <v>136</v>
      </c>
      <c r="C31" s="43">
        <v>41070</v>
      </c>
      <c r="D31" s="42" t="s">
        <v>119</v>
      </c>
      <c r="E31" s="42" t="s">
        <v>120</v>
      </c>
      <c r="F31" s="42"/>
      <c r="G31" s="37"/>
      <c r="H31" s="37"/>
      <c r="I31" s="37"/>
      <c r="J31" s="37"/>
      <c r="K31" s="37"/>
      <c r="L31" s="37"/>
      <c r="M31" s="37"/>
      <c r="N31" s="37"/>
      <c r="O31" s="37"/>
      <c r="P31" s="37">
        <v>1</v>
      </c>
      <c r="Q31" s="37">
        <v>1</v>
      </c>
      <c r="R31" s="37">
        <v>1</v>
      </c>
      <c r="S31" s="37">
        <v>5</v>
      </c>
      <c r="T31" s="37">
        <v>3</v>
      </c>
      <c r="U31" s="37">
        <v>2</v>
      </c>
      <c r="V31" s="37">
        <v>3</v>
      </c>
      <c r="W31" s="37">
        <v>3</v>
      </c>
      <c r="X31" s="37">
        <v>2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>
        <v>2</v>
      </c>
      <c r="AT31" s="30" t="s">
        <v>121</v>
      </c>
      <c r="AU31" s="44"/>
      <c r="AV31" s="37"/>
      <c r="AW31" s="37"/>
      <c r="AX31" s="37"/>
      <c r="AY31" s="37"/>
      <c r="AZ31" s="37"/>
      <c r="BA31" s="37"/>
      <c r="BB31" s="37"/>
      <c r="BC31" s="43">
        <v>41102</v>
      </c>
      <c r="BD31" s="37"/>
      <c r="BE31" s="37"/>
      <c r="BF31" s="37">
        <v>1</v>
      </c>
      <c r="BG31" s="37">
        <v>1</v>
      </c>
      <c r="BH31" s="37">
        <v>1</v>
      </c>
      <c r="BI31" s="37">
        <v>1</v>
      </c>
      <c r="BJ31" s="37">
        <v>2</v>
      </c>
      <c r="BK31" s="37" t="s">
        <v>121</v>
      </c>
      <c r="BL31" s="37">
        <v>2</v>
      </c>
      <c r="BM31" s="37" t="s">
        <v>121</v>
      </c>
      <c r="BN31" s="37">
        <v>2</v>
      </c>
      <c r="BO31" s="37">
        <v>3</v>
      </c>
      <c r="BP31" s="37">
        <v>1</v>
      </c>
      <c r="BQ31" s="37">
        <v>1</v>
      </c>
      <c r="BR31" s="37">
        <v>1</v>
      </c>
      <c r="BS31" s="37" t="s">
        <v>121</v>
      </c>
      <c r="BT31" s="37">
        <v>1</v>
      </c>
      <c r="BU31" s="37"/>
      <c r="BV31" s="37"/>
      <c r="BW31" s="29"/>
      <c r="BX31" s="29"/>
      <c r="BY31" s="45"/>
      <c r="BZ31" s="44">
        <v>1</v>
      </c>
      <c r="CA31" s="42"/>
      <c r="CB31" s="42"/>
      <c r="CC31" s="37">
        <v>1</v>
      </c>
      <c r="CD31" s="37">
        <v>1</v>
      </c>
      <c r="CE31" s="45">
        <v>1</v>
      </c>
      <c r="CF31" s="32">
        <v>0.00435</v>
      </c>
      <c r="CG31" s="33">
        <v>0.00435</v>
      </c>
      <c r="CH31" s="29">
        <f>IF(CG31&lt;0.00015,1,0)</f>
        <v>0</v>
      </c>
      <c r="CI31" s="34">
        <v>-0.004089999999997929</v>
      </c>
      <c r="CJ31" s="33">
        <v>0.004089999999997929</v>
      </c>
      <c r="CK31" s="29">
        <f>IF(CJ31&lt;0.00015,1,0)</f>
        <v>0</v>
      </c>
      <c r="CL31" s="29">
        <f>IF(AND(CH31=1,CK31=1),1,0)</f>
        <v>0</v>
      </c>
      <c r="CM31" s="30">
        <f>IF(OR(CH31=1,CK31=1),1,0)</f>
        <v>0</v>
      </c>
      <c r="CN31" s="35">
        <v>1</v>
      </c>
      <c r="CO31" s="36" t="s">
        <v>124</v>
      </c>
      <c r="CP31" s="30"/>
      <c r="CQ31" s="45">
        <v>2</v>
      </c>
      <c r="CR31" s="37">
        <v>1</v>
      </c>
      <c r="CS31" s="31" t="str">
        <f>IF(AND(BZ31=2,CN31=1,OR(CO31=TRUE,CP31="VERIFIED")),"YES","NO")</f>
        <v>NO</v>
      </c>
      <c r="CT31" s="40" t="s">
        <v>124</v>
      </c>
    </row>
    <row r="32" spans="1:98" ht="12.75">
      <c r="A32" s="26" t="s">
        <v>155</v>
      </c>
      <c r="B32" s="27" t="s">
        <v>136</v>
      </c>
      <c r="C32" s="28">
        <v>41070</v>
      </c>
      <c r="D32" s="27" t="s">
        <v>119</v>
      </c>
      <c r="E32" s="27" t="s">
        <v>120</v>
      </c>
      <c r="F32" s="27"/>
      <c r="G32" s="29"/>
      <c r="H32" s="29"/>
      <c r="I32" s="29"/>
      <c r="J32" s="29"/>
      <c r="K32" s="29"/>
      <c r="L32" s="29"/>
      <c r="M32" s="29"/>
      <c r="N32" s="29"/>
      <c r="O32" s="29"/>
      <c r="P32" s="29">
        <v>1</v>
      </c>
      <c r="Q32" s="29">
        <v>1</v>
      </c>
      <c r="R32" s="29">
        <v>1</v>
      </c>
      <c r="S32" s="29">
        <v>2</v>
      </c>
      <c r="T32" s="29">
        <v>5</v>
      </c>
      <c r="U32" s="29">
        <v>2</v>
      </c>
      <c r="V32" s="29">
        <v>3</v>
      </c>
      <c r="W32" s="29">
        <v>3</v>
      </c>
      <c r="X32" s="29">
        <v>2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v>2</v>
      </c>
      <c r="AT32" s="30" t="s">
        <v>121</v>
      </c>
      <c r="AU32" s="31"/>
      <c r="AV32" s="29"/>
      <c r="AW32" s="29"/>
      <c r="AX32" s="29"/>
      <c r="AY32" s="29"/>
      <c r="AZ32" s="29"/>
      <c r="BA32" s="29"/>
      <c r="BB32" s="29"/>
      <c r="BC32" s="28">
        <v>41102</v>
      </c>
      <c r="BD32" s="29"/>
      <c r="BE32" s="29"/>
      <c r="BF32" s="29">
        <v>1</v>
      </c>
      <c r="BG32" s="29">
        <v>1</v>
      </c>
      <c r="BH32" s="29">
        <v>1</v>
      </c>
      <c r="BI32" s="29">
        <v>1</v>
      </c>
      <c r="BJ32" s="29">
        <v>2</v>
      </c>
      <c r="BK32" s="29" t="s">
        <v>121</v>
      </c>
      <c r="BL32" s="29">
        <v>2</v>
      </c>
      <c r="BM32" s="29" t="s">
        <v>121</v>
      </c>
      <c r="BN32" s="29">
        <v>2</v>
      </c>
      <c r="BO32" s="29">
        <v>3</v>
      </c>
      <c r="BP32" s="29">
        <v>1</v>
      </c>
      <c r="BQ32" s="29">
        <v>1</v>
      </c>
      <c r="BR32" s="29">
        <v>1</v>
      </c>
      <c r="BS32" s="29" t="s">
        <v>121</v>
      </c>
      <c r="BT32" s="29">
        <v>1</v>
      </c>
      <c r="BU32" s="29"/>
      <c r="BV32" s="29"/>
      <c r="BW32" s="29"/>
      <c r="BX32" s="29"/>
      <c r="BY32" s="30"/>
      <c r="BZ32" s="31">
        <v>2</v>
      </c>
      <c r="CA32" s="27"/>
      <c r="CB32" s="27"/>
      <c r="CC32" s="29">
        <v>1</v>
      </c>
      <c r="CD32" s="29">
        <v>1</v>
      </c>
      <c r="CE32" s="30">
        <v>1</v>
      </c>
      <c r="CF32" s="32">
        <v>-7.000000000000062E-05</v>
      </c>
      <c r="CG32" s="33">
        <v>7.000000000000062E-05</v>
      </c>
      <c r="CH32" s="29">
        <f>IF(CG32&lt;0.00015,1,0)</f>
        <v>1</v>
      </c>
      <c r="CI32" s="34">
        <v>0.00022000000000588216</v>
      </c>
      <c r="CJ32" s="33">
        <v>0.00022000000000588216</v>
      </c>
      <c r="CK32" s="29">
        <f>IF(CJ32&lt;0.00015,1,0)</f>
        <v>0</v>
      </c>
      <c r="CL32" s="29">
        <f>IF(AND(CH32=1,CK32=1),1,0)</f>
        <v>0</v>
      </c>
      <c r="CM32" s="30">
        <f>IF(OR(CH32=1,CK32=1),1,0)</f>
        <v>1</v>
      </c>
      <c r="CN32" s="35">
        <v>1</v>
      </c>
      <c r="CO32" s="36" t="b">
        <f>IF(OR(BU32=AO32,BU32=AN32,BU32=AL32,BW32=AO32,BW32=AN32,BW32=AL32),TRUE,FALSE)</f>
        <v>1</v>
      </c>
      <c r="CP32" s="30"/>
      <c r="CQ32" s="30">
        <v>2</v>
      </c>
      <c r="CR32" s="29">
        <v>1</v>
      </c>
      <c r="CS32" s="31" t="str">
        <f>IF(AND(BZ32=2,CN32=1,OR(CO32=TRUE,CP32="VERIFIED")),"YES","NO")</f>
        <v>YES</v>
      </c>
      <c r="CT32" s="38"/>
    </row>
    <row r="33" spans="1:98" ht="12.75">
      <c r="A33" s="26" t="s">
        <v>156</v>
      </c>
      <c r="B33" s="27" t="s">
        <v>157</v>
      </c>
      <c r="C33" s="28">
        <v>41068</v>
      </c>
      <c r="D33" s="27" t="s">
        <v>119</v>
      </c>
      <c r="E33" s="27" t="s">
        <v>120</v>
      </c>
      <c r="F33" s="27"/>
      <c r="G33" s="29"/>
      <c r="H33" s="29"/>
      <c r="I33" s="29"/>
      <c r="J33" s="29"/>
      <c r="K33" s="29"/>
      <c r="L33" s="29"/>
      <c r="M33" s="29"/>
      <c r="N33" s="29"/>
      <c r="O33" s="29"/>
      <c r="P33" s="29">
        <v>1</v>
      </c>
      <c r="Q33" s="29">
        <v>1</v>
      </c>
      <c r="R33" s="29">
        <v>1</v>
      </c>
      <c r="S33" s="29">
        <v>2</v>
      </c>
      <c r="T33" s="29">
        <v>3</v>
      </c>
      <c r="U33" s="29">
        <v>2</v>
      </c>
      <c r="V33" s="29">
        <v>3</v>
      </c>
      <c r="W33" s="29">
        <v>3</v>
      </c>
      <c r="X33" s="29">
        <v>1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v>1</v>
      </c>
      <c r="AT33" s="30" t="s">
        <v>158</v>
      </c>
      <c r="AU33" s="31"/>
      <c r="AV33" s="29"/>
      <c r="AW33" s="29"/>
      <c r="AX33" s="29"/>
      <c r="AY33" s="27"/>
      <c r="AZ33" s="27"/>
      <c r="BA33" s="27"/>
      <c r="BB33" s="27"/>
      <c r="BC33" s="28">
        <v>41094</v>
      </c>
      <c r="BD33" s="27"/>
      <c r="BE33" s="27"/>
      <c r="BF33" s="27" t="s">
        <v>122</v>
      </c>
      <c r="BG33" s="27" t="s">
        <v>122</v>
      </c>
      <c r="BH33" s="27" t="s">
        <v>122</v>
      </c>
      <c r="BI33" s="29">
        <v>1</v>
      </c>
      <c r="BJ33" s="27" t="s">
        <v>159</v>
      </c>
      <c r="BK33" s="27" t="s">
        <v>121</v>
      </c>
      <c r="BL33" s="27" t="s">
        <v>159</v>
      </c>
      <c r="BM33" s="29" t="s">
        <v>121</v>
      </c>
      <c r="BN33" s="27" t="s">
        <v>159</v>
      </c>
      <c r="BO33" s="27" t="s">
        <v>160</v>
      </c>
      <c r="BP33" s="27" t="s">
        <v>122</v>
      </c>
      <c r="BQ33" s="29">
        <v>1</v>
      </c>
      <c r="BR33" s="27" t="s">
        <v>122</v>
      </c>
      <c r="BS33" s="27" t="s">
        <v>121</v>
      </c>
      <c r="BT33" s="27" t="s">
        <v>122</v>
      </c>
      <c r="BU33" s="27"/>
      <c r="BV33" s="27"/>
      <c r="BW33" s="29"/>
      <c r="BX33" s="29"/>
      <c r="BY33" s="30"/>
      <c r="BZ33" s="31">
        <v>2</v>
      </c>
      <c r="CA33" s="27"/>
      <c r="CB33" s="27"/>
      <c r="CC33" s="29">
        <v>2</v>
      </c>
      <c r="CD33" s="29">
        <v>1</v>
      </c>
      <c r="CE33" s="30" t="s">
        <v>121</v>
      </c>
      <c r="CF33" s="32">
        <v>0.00016000000000000042</v>
      </c>
      <c r="CG33" s="33">
        <v>0.00016000000000000042</v>
      </c>
      <c r="CH33" s="29">
        <f>IF(CG33&lt;0.00015,1,0)</f>
        <v>0</v>
      </c>
      <c r="CI33" s="34">
        <v>-3.0000000002416982E-05</v>
      </c>
      <c r="CJ33" s="33">
        <v>3.0000000002416982E-05</v>
      </c>
      <c r="CK33" s="29">
        <f>IF(CJ33&lt;0.00015,1,0)</f>
        <v>1</v>
      </c>
      <c r="CL33" s="29">
        <f>IF(AND(CH33=1,CK33=1),1,0)</f>
        <v>0</v>
      </c>
      <c r="CM33" s="30">
        <f>IF(OR(CH33=1,CK33=1),1,0)</f>
        <v>1</v>
      </c>
      <c r="CN33" s="35">
        <v>1</v>
      </c>
      <c r="CO33" s="36" t="b">
        <f>IF(OR(BU33=AO33,BU33=AN33,BU33=AL33,BW33=AO33,BW33=AN33,BW33=AL33),TRUE,FALSE)</f>
        <v>1</v>
      </c>
      <c r="CP33" s="30"/>
      <c r="CQ33" s="30">
        <v>1</v>
      </c>
      <c r="CR33" s="29">
        <v>1</v>
      </c>
      <c r="CS33" s="31" t="str">
        <f>IF(AND(BZ33=2,CN33=1,OR(CO33=TRUE,CP33="VERIFIED")),"YES","NO")</f>
        <v>YES</v>
      </c>
      <c r="CT33" s="30"/>
    </row>
    <row r="34" spans="1:98" ht="12.75">
      <c r="A34" s="26" t="s">
        <v>161</v>
      </c>
      <c r="B34" s="27" t="s">
        <v>157</v>
      </c>
      <c r="C34" s="28">
        <v>41068</v>
      </c>
      <c r="D34" s="27" t="s">
        <v>119</v>
      </c>
      <c r="E34" s="27" t="s">
        <v>120</v>
      </c>
      <c r="F34" s="27"/>
      <c r="G34" s="29"/>
      <c r="H34" s="29"/>
      <c r="I34" s="29"/>
      <c r="J34" s="29"/>
      <c r="K34" s="29"/>
      <c r="L34" s="29"/>
      <c r="M34" s="29"/>
      <c r="N34" s="29"/>
      <c r="O34" s="29"/>
      <c r="P34" s="29">
        <v>1</v>
      </c>
      <c r="Q34" s="29">
        <v>1</v>
      </c>
      <c r="R34" s="29">
        <v>1</v>
      </c>
      <c r="S34" s="29">
        <v>4</v>
      </c>
      <c r="T34" s="29">
        <v>2</v>
      </c>
      <c r="U34" s="29">
        <v>2</v>
      </c>
      <c r="V34" s="29">
        <v>3</v>
      </c>
      <c r="W34" s="29">
        <v>3</v>
      </c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>
        <v>1</v>
      </c>
      <c r="AT34" s="30">
        <v>3</v>
      </c>
      <c r="AU34" s="31"/>
      <c r="AV34" s="29"/>
      <c r="AW34" s="29"/>
      <c r="AX34" s="29"/>
      <c r="AY34" s="29"/>
      <c r="AZ34" s="27"/>
      <c r="BA34" s="27"/>
      <c r="BB34" s="27"/>
      <c r="BC34" s="28">
        <v>41095</v>
      </c>
      <c r="BD34" s="27"/>
      <c r="BE34" s="27"/>
      <c r="BF34" s="27" t="s">
        <v>122</v>
      </c>
      <c r="BG34" s="27" t="s">
        <v>122</v>
      </c>
      <c r="BH34" s="27" t="s">
        <v>122</v>
      </c>
      <c r="BI34" s="29">
        <v>1</v>
      </c>
      <c r="BJ34" s="27" t="s">
        <v>159</v>
      </c>
      <c r="BK34" s="27" t="s">
        <v>121</v>
      </c>
      <c r="BL34" s="27" t="s">
        <v>159</v>
      </c>
      <c r="BM34" s="29" t="s">
        <v>121</v>
      </c>
      <c r="BN34" s="27" t="s">
        <v>159</v>
      </c>
      <c r="BO34" s="27" t="s">
        <v>160</v>
      </c>
      <c r="BP34" s="27" t="s">
        <v>122</v>
      </c>
      <c r="BQ34" s="29">
        <v>1</v>
      </c>
      <c r="BR34" s="27" t="s">
        <v>122</v>
      </c>
      <c r="BS34" s="27" t="s">
        <v>121</v>
      </c>
      <c r="BT34" s="27" t="s">
        <v>122</v>
      </c>
      <c r="BU34" s="27"/>
      <c r="BV34" s="27"/>
      <c r="BW34" s="29"/>
      <c r="BX34" s="29"/>
      <c r="BY34" s="30"/>
      <c r="BZ34" s="31">
        <v>2</v>
      </c>
      <c r="CA34" s="27"/>
      <c r="CB34" s="27"/>
      <c r="CC34" s="29">
        <v>2</v>
      </c>
      <c r="CD34" s="29">
        <v>2</v>
      </c>
      <c r="CE34" s="30" t="s">
        <v>121</v>
      </c>
      <c r="CF34" s="32">
        <v>-0.0009000000000000015</v>
      </c>
      <c r="CG34" s="33">
        <v>0.0009000000000000015</v>
      </c>
      <c r="CH34" s="29">
        <f>IF(CG34&lt;0.00015,1,0)</f>
        <v>0</v>
      </c>
      <c r="CI34" s="34">
        <v>-0.04151999999999845</v>
      </c>
      <c r="CJ34" s="33">
        <v>0.04151999999999845</v>
      </c>
      <c r="CK34" s="29">
        <f>IF(CJ34&lt;0.00015,1,0)</f>
        <v>0</v>
      </c>
      <c r="CL34" s="29">
        <f>IF(AND(CH34=1,CK34=1),1,0)</f>
        <v>0</v>
      </c>
      <c r="CM34" s="30">
        <f>IF(OR(CH34=1,CK34=1),1,0)</f>
        <v>0</v>
      </c>
      <c r="CN34" s="35">
        <v>1</v>
      </c>
      <c r="CO34" s="36" t="b">
        <f>IF(OR(BU34=AO34,BU34=AN34,BU34=AL34,BW34=AO34,BW34=AN34,BW34=AL34),TRUE,FALSE)</f>
        <v>1</v>
      </c>
      <c r="CP34" s="30"/>
      <c r="CQ34" s="30">
        <v>2</v>
      </c>
      <c r="CR34" s="29">
        <v>1</v>
      </c>
      <c r="CS34" s="31" t="str">
        <f>IF(AND(BZ34=2,CN34=1,OR(CO34=TRUE,CP34="VERIFIED")),"YES","NO")</f>
        <v>YES</v>
      </c>
      <c r="CT34" s="30"/>
    </row>
    <row r="35" spans="1:98" ht="12.75">
      <c r="A35" s="26" t="s">
        <v>162</v>
      </c>
      <c r="B35" s="27" t="s">
        <v>157</v>
      </c>
      <c r="C35" s="28">
        <v>41068</v>
      </c>
      <c r="D35" s="27" t="s">
        <v>119</v>
      </c>
      <c r="E35" s="27" t="s">
        <v>120</v>
      </c>
      <c r="F35" s="27"/>
      <c r="G35" s="29"/>
      <c r="H35" s="29"/>
      <c r="I35" s="29"/>
      <c r="J35" s="29"/>
      <c r="K35" s="29"/>
      <c r="L35" s="29"/>
      <c r="M35" s="29"/>
      <c r="N35" s="29"/>
      <c r="O35" s="29"/>
      <c r="P35" s="29">
        <v>1</v>
      </c>
      <c r="Q35" s="29">
        <v>1</v>
      </c>
      <c r="R35" s="29">
        <v>1</v>
      </c>
      <c r="S35" s="29">
        <v>1</v>
      </c>
      <c r="T35" s="29">
        <v>4</v>
      </c>
      <c r="U35" s="29">
        <v>2</v>
      </c>
      <c r="V35" s="29">
        <v>3</v>
      </c>
      <c r="W35" s="29">
        <v>3</v>
      </c>
      <c r="X35" s="29">
        <v>2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>
        <v>1</v>
      </c>
      <c r="AT35" s="30" t="s">
        <v>163</v>
      </c>
      <c r="AU35" s="31"/>
      <c r="AV35" s="29"/>
      <c r="AW35" s="29"/>
      <c r="AX35" s="29"/>
      <c r="AY35" s="27"/>
      <c r="AZ35" s="27"/>
      <c r="BA35" s="27"/>
      <c r="BB35" s="27"/>
      <c r="BC35" s="28">
        <v>41094</v>
      </c>
      <c r="BD35" s="27"/>
      <c r="BE35" s="27"/>
      <c r="BF35" s="27" t="s">
        <v>122</v>
      </c>
      <c r="BG35" s="27" t="s">
        <v>122</v>
      </c>
      <c r="BH35" s="27" t="s">
        <v>122</v>
      </c>
      <c r="BI35" s="29">
        <v>1</v>
      </c>
      <c r="BJ35" s="27" t="s">
        <v>159</v>
      </c>
      <c r="BK35" s="27" t="s">
        <v>121</v>
      </c>
      <c r="BL35" s="27" t="s">
        <v>159</v>
      </c>
      <c r="BM35" s="29" t="s">
        <v>121</v>
      </c>
      <c r="BN35" s="27" t="s">
        <v>159</v>
      </c>
      <c r="BO35" s="27" t="s">
        <v>160</v>
      </c>
      <c r="BP35" s="27" t="s">
        <v>122</v>
      </c>
      <c r="BQ35" s="29">
        <v>1</v>
      </c>
      <c r="BR35" s="27" t="s">
        <v>122</v>
      </c>
      <c r="BS35" s="27" t="s">
        <v>121</v>
      </c>
      <c r="BT35" s="27" t="s">
        <v>122</v>
      </c>
      <c r="BU35" s="27"/>
      <c r="BV35" s="27"/>
      <c r="BW35" s="29"/>
      <c r="BX35" s="29"/>
      <c r="BY35" s="30"/>
      <c r="BZ35" s="31">
        <v>2</v>
      </c>
      <c r="CA35" s="27"/>
      <c r="CB35" s="27"/>
      <c r="CC35" s="29">
        <v>2</v>
      </c>
      <c r="CD35" s="29">
        <v>1</v>
      </c>
      <c r="CE35" s="30" t="s">
        <v>121</v>
      </c>
      <c r="CF35" s="32">
        <v>0</v>
      </c>
      <c r="CG35" s="33">
        <v>0</v>
      </c>
      <c r="CH35" s="29">
        <f>IF(CG35&lt;0.00015,1,0)</f>
        <v>1</v>
      </c>
      <c r="CI35" s="34">
        <v>-0.00035000000000451337</v>
      </c>
      <c r="CJ35" s="33">
        <v>0.00035000000000451337</v>
      </c>
      <c r="CK35" s="29">
        <f>IF(CJ35&lt;0.00015,1,0)</f>
        <v>0</v>
      </c>
      <c r="CL35" s="29">
        <f>IF(AND(CH35=1,CK35=1),1,0)</f>
        <v>0</v>
      </c>
      <c r="CM35" s="30">
        <f>IF(OR(CH35=1,CK35=1),1,0)</f>
        <v>1</v>
      </c>
      <c r="CN35" s="35">
        <v>1</v>
      </c>
      <c r="CO35" s="36" t="b">
        <f>IF(OR(BU35=AO35,BU35=AN35,BU35=AL35,BW35=AO35,BW35=AN35,BW35=AL35),TRUE,FALSE)</f>
        <v>1</v>
      </c>
      <c r="CP35" s="30"/>
      <c r="CQ35" s="30">
        <v>1</v>
      </c>
      <c r="CR35" s="29">
        <v>1</v>
      </c>
      <c r="CS35" s="31" t="str">
        <f>IF(AND(BZ35=2,CN35=1,OR(CO35=TRUE,CP35="VERIFIED")),"YES","NO")</f>
        <v>YES</v>
      </c>
      <c r="CT35" s="30"/>
    </row>
    <row r="36" spans="1:98" ht="12.75">
      <c r="A36" s="26" t="s">
        <v>164</v>
      </c>
      <c r="B36" s="27" t="s">
        <v>157</v>
      </c>
      <c r="C36" s="28">
        <v>41068</v>
      </c>
      <c r="D36" s="27" t="s">
        <v>119</v>
      </c>
      <c r="E36" s="27" t="s">
        <v>120</v>
      </c>
      <c r="F36" s="27"/>
      <c r="G36" s="29"/>
      <c r="H36" s="29"/>
      <c r="I36" s="29"/>
      <c r="J36" s="29"/>
      <c r="K36" s="29"/>
      <c r="L36" s="29"/>
      <c r="M36" s="29"/>
      <c r="N36" s="29"/>
      <c r="O36" s="29"/>
      <c r="P36" s="29">
        <v>1</v>
      </c>
      <c r="Q36" s="29">
        <v>1</v>
      </c>
      <c r="R36" s="29">
        <v>1</v>
      </c>
      <c r="S36" s="29">
        <v>1</v>
      </c>
      <c r="T36" s="29">
        <v>0</v>
      </c>
      <c r="U36" s="29">
        <v>2</v>
      </c>
      <c r="V36" s="29">
        <v>3</v>
      </c>
      <c r="W36" s="29">
        <v>3</v>
      </c>
      <c r="X36" s="29">
        <v>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>
        <v>2</v>
      </c>
      <c r="AT36" s="30" t="s">
        <v>121</v>
      </c>
      <c r="AU36" s="31"/>
      <c r="AV36" s="29"/>
      <c r="AW36" s="29"/>
      <c r="AX36" s="29"/>
      <c r="AY36" s="27"/>
      <c r="AZ36" s="27"/>
      <c r="BA36" s="27"/>
      <c r="BB36" s="27"/>
      <c r="BC36" s="28">
        <v>41094</v>
      </c>
      <c r="BD36" s="27"/>
      <c r="BE36" s="27"/>
      <c r="BF36" s="27" t="s">
        <v>122</v>
      </c>
      <c r="BG36" s="27" t="s">
        <v>122</v>
      </c>
      <c r="BH36" s="27" t="s">
        <v>122</v>
      </c>
      <c r="BI36" s="29">
        <v>1</v>
      </c>
      <c r="BJ36" s="27" t="s">
        <v>159</v>
      </c>
      <c r="BK36" s="27" t="s">
        <v>121</v>
      </c>
      <c r="BL36" s="27" t="s">
        <v>159</v>
      </c>
      <c r="BM36" s="29" t="s">
        <v>121</v>
      </c>
      <c r="BN36" s="27" t="s">
        <v>159</v>
      </c>
      <c r="BO36" s="27" t="s">
        <v>160</v>
      </c>
      <c r="BP36" s="27" t="s">
        <v>122</v>
      </c>
      <c r="BQ36" s="29">
        <v>2</v>
      </c>
      <c r="BR36" s="27" t="s">
        <v>121</v>
      </c>
      <c r="BS36" s="27" t="s">
        <v>121</v>
      </c>
      <c r="BT36" s="27" t="s">
        <v>122</v>
      </c>
      <c r="BU36" s="27"/>
      <c r="BV36" s="27"/>
      <c r="BW36" s="29"/>
      <c r="BX36" s="29"/>
      <c r="BY36" s="30"/>
      <c r="BZ36" s="31">
        <v>2</v>
      </c>
      <c r="CA36" s="27"/>
      <c r="CB36" s="27"/>
      <c r="CC36" s="29">
        <v>1</v>
      </c>
      <c r="CD36" s="29">
        <v>1</v>
      </c>
      <c r="CE36" s="30">
        <v>1</v>
      </c>
      <c r="CF36" s="32">
        <v>0</v>
      </c>
      <c r="CG36" s="33">
        <v>0</v>
      </c>
      <c r="CH36" s="29">
        <f>IF(CG36&lt;0.00015,1,0)</f>
        <v>1</v>
      </c>
      <c r="CI36" s="34">
        <v>0</v>
      </c>
      <c r="CJ36" s="33">
        <v>0</v>
      </c>
      <c r="CK36" s="29">
        <f>IF(CJ36&lt;0.00015,1,0)</f>
        <v>1</v>
      </c>
      <c r="CL36" s="29">
        <f>IF(AND(CH36=1,CK36=1),1,0)</f>
        <v>1</v>
      </c>
      <c r="CM36" s="30">
        <f>IF(OR(CH36=1,CK36=1),1,0)</f>
        <v>1</v>
      </c>
      <c r="CN36" s="35">
        <v>1</v>
      </c>
      <c r="CO36" s="36" t="b">
        <f>IF(OR(BU36=AO36,BU36=AN36,BU36=AL36,BW36=AO36,BW36=AN36,BW36=AL36),TRUE,FALSE)</f>
        <v>1</v>
      </c>
      <c r="CP36" s="30"/>
      <c r="CQ36" s="30">
        <v>1</v>
      </c>
      <c r="CR36" s="29">
        <v>1</v>
      </c>
      <c r="CS36" s="31" t="str">
        <f>IF(AND(BZ36=2,CN36=1,OR(CO36=TRUE,CP36="VERIFIED")),"YES","NO")</f>
        <v>YES</v>
      </c>
      <c r="CT36" s="38"/>
    </row>
    <row r="37" spans="1:98" ht="12.75">
      <c r="A37" s="26" t="s">
        <v>165</v>
      </c>
      <c r="B37" s="27" t="s">
        <v>157</v>
      </c>
      <c r="C37" s="28">
        <v>41068</v>
      </c>
      <c r="D37" s="27" t="s">
        <v>119</v>
      </c>
      <c r="E37" s="27" t="s">
        <v>120</v>
      </c>
      <c r="F37" s="27"/>
      <c r="G37" s="29"/>
      <c r="H37" s="29"/>
      <c r="I37" s="29"/>
      <c r="J37" s="29"/>
      <c r="K37" s="29"/>
      <c r="L37" s="29"/>
      <c r="M37" s="29"/>
      <c r="N37" s="29"/>
      <c r="O37" s="29"/>
      <c r="P37" s="29">
        <v>1</v>
      </c>
      <c r="Q37" s="29">
        <v>1</v>
      </c>
      <c r="R37" s="29">
        <v>1</v>
      </c>
      <c r="S37" s="29">
        <v>5</v>
      </c>
      <c r="T37" s="29">
        <v>4</v>
      </c>
      <c r="U37" s="29">
        <v>2</v>
      </c>
      <c r="V37" s="29">
        <v>3</v>
      </c>
      <c r="W37" s="29">
        <v>3</v>
      </c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>
        <v>1</v>
      </c>
      <c r="AT37" s="30">
        <v>1</v>
      </c>
      <c r="AU37" s="31"/>
      <c r="AV37" s="29"/>
      <c r="AW37" s="29"/>
      <c r="AX37" s="29"/>
      <c r="AY37" s="27"/>
      <c r="AZ37" s="27"/>
      <c r="BA37" s="27"/>
      <c r="BB37" s="27"/>
      <c r="BC37" s="28">
        <v>41094</v>
      </c>
      <c r="BD37" s="27"/>
      <c r="BE37" s="27"/>
      <c r="BF37" s="27" t="s">
        <v>122</v>
      </c>
      <c r="BG37" s="27" t="s">
        <v>122</v>
      </c>
      <c r="BH37" s="27" t="s">
        <v>122</v>
      </c>
      <c r="BI37" s="29">
        <v>1</v>
      </c>
      <c r="BJ37" s="27" t="s">
        <v>159</v>
      </c>
      <c r="BK37" s="27" t="s">
        <v>121</v>
      </c>
      <c r="BL37" s="27" t="s">
        <v>159</v>
      </c>
      <c r="BM37" s="29" t="s">
        <v>121</v>
      </c>
      <c r="BN37" s="27" t="s">
        <v>159</v>
      </c>
      <c r="BO37" s="27" t="s">
        <v>160</v>
      </c>
      <c r="BP37" s="27" t="s">
        <v>122</v>
      </c>
      <c r="BQ37" s="29">
        <v>1</v>
      </c>
      <c r="BR37" s="27" t="s">
        <v>159</v>
      </c>
      <c r="BS37" s="27" t="s">
        <v>166</v>
      </c>
      <c r="BT37" s="27" t="s">
        <v>122</v>
      </c>
      <c r="BU37" s="27"/>
      <c r="BV37" s="27"/>
      <c r="BW37" s="29"/>
      <c r="BX37" s="29"/>
      <c r="BY37" s="30"/>
      <c r="BZ37" s="31">
        <v>2</v>
      </c>
      <c r="CA37" s="27"/>
      <c r="CB37" s="27"/>
      <c r="CC37" s="29">
        <v>1</v>
      </c>
      <c r="CD37" s="29">
        <v>1</v>
      </c>
      <c r="CE37" s="30">
        <v>1</v>
      </c>
      <c r="CF37" s="32">
        <v>-4.000000000000184E-05</v>
      </c>
      <c r="CG37" s="33">
        <v>4.000000000000184E-05</v>
      </c>
      <c r="CH37" s="29">
        <f>IF(CG37&lt;0.00015,1,0)</f>
        <v>1</v>
      </c>
      <c r="CI37" s="34">
        <v>1.9999999999242846E-05</v>
      </c>
      <c r="CJ37" s="33">
        <v>1.9999999999242846E-05</v>
      </c>
      <c r="CK37" s="29">
        <f>IF(CJ37&lt;0.00015,1,0)</f>
        <v>1</v>
      </c>
      <c r="CL37" s="29">
        <f>IF(AND(CH37=1,CK37=1),1,0)</f>
        <v>1</v>
      </c>
      <c r="CM37" s="30">
        <f>IF(OR(CH37=1,CK37=1),1,0)</f>
        <v>1</v>
      </c>
      <c r="CN37" s="35">
        <v>1</v>
      </c>
      <c r="CO37" s="36" t="b">
        <f>IF(OR(BU37=AO37,BU37=AN37,BU37=AL37,BW37=AO37,BW37=AN37,BW37=AL37),TRUE,FALSE)</f>
        <v>1</v>
      </c>
      <c r="CP37" s="30"/>
      <c r="CQ37" s="30">
        <v>1</v>
      </c>
      <c r="CR37" s="29">
        <v>1</v>
      </c>
      <c r="CS37" s="31" t="str">
        <f>IF(AND(BZ37=2,CN37=1,OR(CO37=TRUE,CP37="VERIFIED")),"YES","NO")</f>
        <v>YES</v>
      </c>
      <c r="CT37" s="38"/>
    </row>
    <row r="38" spans="1:98" ht="12.75">
      <c r="A38" s="26" t="s">
        <v>167</v>
      </c>
      <c r="B38" s="27" t="s">
        <v>157</v>
      </c>
      <c r="C38" s="28">
        <v>41068</v>
      </c>
      <c r="D38" s="27" t="s">
        <v>119</v>
      </c>
      <c r="E38" s="27" t="s">
        <v>120</v>
      </c>
      <c r="F38" s="27"/>
      <c r="G38" s="29"/>
      <c r="H38" s="29"/>
      <c r="I38" s="29"/>
      <c r="J38" s="29"/>
      <c r="K38" s="29"/>
      <c r="L38" s="29"/>
      <c r="M38" s="29"/>
      <c r="N38" s="29"/>
      <c r="O38" s="29"/>
      <c r="P38" s="29">
        <v>1</v>
      </c>
      <c r="Q38" s="29">
        <v>1</v>
      </c>
      <c r="R38" s="29">
        <v>1</v>
      </c>
      <c r="S38" s="29">
        <v>3</v>
      </c>
      <c r="T38" s="29">
        <v>4</v>
      </c>
      <c r="U38" s="29">
        <v>2</v>
      </c>
      <c r="V38" s="29">
        <v>3</v>
      </c>
      <c r="W38" s="29">
        <v>3</v>
      </c>
      <c r="X38" s="29">
        <v>2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>
        <v>2</v>
      </c>
      <c r="AT38" s="30" t="s">
        <v>121</v>
      </c>
      <c r="AU38" s="31"/>
      <c r="AV38" s="29"/>
      <c r="AW38" s="29"/>
      <c r="AX38" s="29"/>
      <c r="AY38" s="29"/>
      <c r="AZ38" s="29"/>
      <c r="BA38" s="27"/>
      <c r="BB38" s="27"/>
      <c r="BC38" s="28">
        <v>41094</v>
      </c>
      <c r="BD38" s="27"/>
      <c r="BE38" s="27"/>
      <c r="BF38" s="27" t="s">
        <v>122</v>
      </c>
      <c r="BG38" s="27" t="s">
        <v>122</v>
      </c>
      <c r="BH38" s="27" t="s">
        <v>122</v>
      </c>
      <c r="BI38" s="29">
        <v>1</v>
      </c>
      <c r="BJ38" s="27" t="s">
        <v>159</v>
      </c>
      <c r="BK38" s="27" t="s">
        <v>121</v>
      </c>
      <c r="BL38" s="27" t="s">
        <v>159</v>
      </c>
      <c r="BM38" s="29" t="s">
        <v>121</v>
      </c>
      <c r="BN38" s="27" t="s">
        <v>159</v>
      </c>
      <c r="BO38" s="27" t="s">
        <v>160</v>
      </c>
      <c r="BP38" s="27" t="s">
        <v>122</v>
      </c>
      <c r="BQ38" s="29">
        <v>1</v>
      </c>
      <c r="BR38" s="27" t="s">
        <v>122</v>
      </c>
      <c r="BS38" s="27" t="s">
        <v>121</v>
      </c>
      <c r="BT38" s="27" t="s">
        <v>122</v>
      </c>
      <c r="BU38" s="27"/>
      <c r="BV38" s="27"/>
      <c r="BW38" s="29"/>
      <c r="BX38" s="29"/>
      <c r="BY38" s="30"/>
      <c r="BZ38" s="31">
        <v>2</v>
      </c>
      <c r="CA38" s="27"/>
      <c r="CB38" s="27"/>
      <c r="CC38" s="29">
        <v>1</v>
      </c>
      <c r="CD38" s="29">
        <v>1</v>
      </c>
      <c r="CE38" s="30">
        <v>1</v>
      </c>
      <c r="CF38" s="32">
        <v>-3.0000000000002247E-05</v>
      </c>
      <c r="CG38" s="33">
        <v>3.0000000000002247E-05</v>
      </c>
      <c r="CH38" s="29">
        <f>IF(CG38&lt;0.00015,1,0)</f>
        <v>1</v>
      </c>
      <c r="CI38" s="34">
        <v>9.999999996068709E-06</v>
      </c>
      <c r="CJ38" s="33">
        <v>9.999999996068709E-06</v>
      </c>
      <c r="CK38" s="29">
        <f>IF(CJ38&lt;0.00015,1,0)</f>
        <v>1</v>
      </c>
      <c r="CL38" s="29">
        <f>IF(AND(CH38=1,CK38=1),1,0)</f>
        <v>1</v>
      </c>
      <c r="CM38" s="30">
        <f>IF(OR(CH38=1,CK38=1),1,0)</f>
        <v>1</v>
      </c>
      <c r="CN38" s="35">
        <v>1</v>
      </c>
      <c r="CO38" s="36" t="b">
        <f>IF(OR(BU38=AO38,BU38=AN38,BU38=AL38,BW38=AO38,BW38=AN38,BW38=AL38),TRUE,FALSE)</f>
        <v>1</v>
      </c>
      <c r="CP38" s="30"/>
      <c r="CQ38" s="30">
        <v>1</v>
      </c>
      <c r="CR38" s="29">
        <v>1</v>
      </c>
      <c r="CS38" s="31" t="str">
        <f>IF(AND(BZ38=2,CN38=1,OR(CO38=TRUE,CP38="VERIFIED")),"YES","NO")</f>
        <v>YES</v>
      </c>
      <c r="CT38" s="38"/>
    </row>
    <row r="39" spans="1:98" ht="12.75">
      <c r="A39" s="26" t="s">
        <v>168</v>
      </c>
      <c r="B39" s="27" t="s">
        <v>157</v>
      </c>
      <c r="C39" s="28">
        <v>41068</v>
      </c>
      <c r="D39" s="27" t="s">
        <v>119</v>
      </c>
      <c r="E39" s="27" t="s">
        <v>120</v>
      </c>
      <c r="F39" s="27"/>
      <c r="G39" s="29"/>
      <c r="H39" s="29"/>
      <c r="I39" s="29"/>
      <c r="J39" s="29"/>
      <c r="K39" s="29"/>
      <c r="L39" s="29"/>
      <c r="M39" s="29"/>
      <c r="N39" s="29"/>
      <c r="O39" s="29"/>
      <c r="P39" s="29">
        <v>1</v>
      </c>
      <c r="Q39" s="29">
        <v>1</v>
      </c>
      <c r="R39" s="29">
        <v>1</v>
      </c>
      <c r="S39" s="29">
        <v>1</v>
      </c>
      <c r="T39" s="29">
        <v>0</v>
      </c>
      <c r="U39" s="29">
        <v>2</v>
      </c>
      <c r="V39" s="29">
        <v>3</v>
      </c>
      <c r="W39" s="29">
        <v>3</v>
      </c>
      <c r="X39" s="29">
        <v>2</v>
      </c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>
        <v>2</v>
      </c>
      <c r="AT39" s="30" t="s">
        <v>121</v>
      </c>
      <c r="AU39" s="31"/>
      <c r="AV39" s="29"/>
      <c r="AW39" s="29"/>
      <c r="AX39" s="29"/>
      <c r="AY39" s="29"/>
      <c r="AZ39" s="29"/>
      <c r="BA39" s="27"/>
      <c r="BB39" s="27"/>
      <c r="BC39" s="28">
        <v>41094</v>
      </c>
      <c r="BD39" s="27"/>
      <c r="BE39" s="27"/>
      <c r="BF39" s="27" t="s">
        <v>122</v>
      </c>
      <c r="BG39" s="27" t="s">
        <v>122</v>
      </c>
      <c r="BH39" s="27" t="s">
        <v>122</v>
      </c>
      <c r="BI39" s="29">
        <v>1</v>
      </c>
      <c r="BJ39" s="27" t="s">
        <v>159</v>
      </c>
      <c r="BK39" s="27" t="s">
        <v>121</v>
      </c>
      <c r="BL39" s="27" t="s">
        <v>159</v>
      </c>
      <c r="BM39" s="29" t="s">
        <v>121</v>
      </c>
      <c r="BN39" s="27" t="s">
        <v>159</v>
      </c>
      <c r="BO39" s="27" t="s">
        <v>160</v>
      </c>
      <c r="BP39" s="27" t="s">
        <v>122</v>
      </c>
      <c r="BQ39" s="29">
        <v>1</v>
      </c>
      <c r="BR39" s="27" t="s">
        <v>122</v>
      </c>
      <c r="BS39" s="27" t="s">
        <v>121</v>
      </c>
      <c r="BT39" s="27" t="s">
        <v>122</v>
      </c>
      <c r="BU39" s="27"/>
      <c r="BV39" s="27"/>
      <c r="BW39" s="29"/>
      <c r="BX39" s="29"/>
      <c r="BY39" s="30"/>
      <c r="BZ39" s="31">
        <v>2</v>
      </c>
      <c r="CA39" s="27"/>
      <c r="CB39" s="27"/>
      <c r="CC39" s="29">
        <v>1</v>
      </c>
      <c r="CD39" s="29">
        <v>1</v>
      </c>
      <c r="CE39" s="30">
        <v>1</v>
      </c>
      <c r="CF39" s="32">
        <v>9.999999999999593E-06</v>
      </c>
      <c r="CG39" s="33">
        <v>9.999999999999593E-06</v>
      </c>
      <c r="CH39" s="29">
        <f>IF(CG39&lt;0.00015,1,0)</f>
        <v>1</v>
      </c>
      <c r="CI39" s="34">
        <v>-2.0000000006348273E-05</v>
      </c>
      <c r="CJ39" s="33">
        <v>2.0000000006348273E-05</v>
      </c>
      <c r="CK39" s="29">
        <f>IF(CJ39&lt;0.00015,1,0)</f>
        <v>1</v>
      </c>
      <c r="CL39" s="29">
        <f>IF(AND(CH39=1,CK39=1),1,0)</f>
        <v>1</v>
      </c>
      <c r="CM39" s="30">
        <f>IF(OR(CH39=1,CK39=1),1,0)</f>
        <v>1</v>
      </c>
      <c r="CN39" s="35">
        <v>1</v>
      </c>
      <c r="CO39" s="36" t="b">
        <f>IF(OR(BU39=AO39,BU39=AN39,BU39=AL39,BW39=AO39,BW39=AN39,BW39=AL39),TRUE,FALSE)</f>
        <v>1</v>
      </c>
      <c r="CP39" s="30"/>
      <c r="CQ39" s="30">
        <v>1</v>
      </c>
      <c r="CR39" s="29">
        <v>1</v>
      </c>
      <c r="CS39" s="31" t="str">
        <f>IF(AND(BZ39=2,CN39=1,OR(CO39=TRUE,CP39="VERIFIED")),"YES","NO")</f>
        <v>YES</v>
      </c>
      <c r="CT39" s="38"/>
    </row>
    <row r="40" spans="1:98" ht="12.75">
      <c r="A40" s="26" t="s">
        <v>169</v>
      </c>
      <c r="B40" s="27" t="s">
        <v>157</v>
      </c>
      <c r="C40" s="28">
        <v>41068</v>
      </c>
      <c r="D40" s="27" t="s">
        <v>119</v>
      </c>
      <c r="E40" s="27" t="s">
        <v>120</v>
      </c>
      <c r="F40" s="27"/>
      <c r="G40" s="29"/>
      <c r="H40" s="29"/>
      <c r="I40" s="29"/>
      <c r="J40" s="29"/>
      <c r="K40" s="29"/>
      <c r="L40" s="29"/>
      <c r="M40" s="29"/>
      <c r="N40" s="29"/>
      <c r="O40" s="29"/>
      <c r="P40" s="29">
        <v>1</v>
      </c>
      <c r="Q40" s="29">
        <v>1</v>
      </c>
      <c r="R40" s="29">
        <v>1</v>
      </c>
      <c r="S40" s="29">
        <v>1</v>
      </c>
      <c r="T40" s="29">
        <v>2</v>
      </c>
      <c r="U40" s="29">
        <v>2</v>
      </c>
      <c r="V40" s="29">
        <v>3</v>
      </c>
      <c r="W40" s="29">
        <v>3</v>
      </c>
      <c r="X40" s="29">
        <v>2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>
        <v>1</v>
      </c>
      <c r="AT40" s="30">
        <v>1</v>
      </c>
      <c r="AU40" s="31"/>
      <c r="AV40" s="29"/>
      <c r="AW40" s="29"/>
      <c r="AX40" s="29"/>
      <c r="AY40" s="29"/>
      <c r="AZ40" s="29"/>
      <c r="BA40" s="27"/>
      <c r="BB40" s="27"/>
      <c r="BC40" s="28">
        <v>41113</v>
      </c>
      <c r="BD40" s="27"/>
      <c r="BE40" s="27"/>
      <c r="BF40" s="29">
        <v>1</v>
      </c>
      <c r="BG40" s="27" t="s">
        <v>122</v>
      </c>
      <c r="BH40" s="27" t="s">
        <v>122</v>
      </c>
      <c r="BI40" s="27" t="s">
        <v>122</v>
      </c>
      <c r="BJ40" s="27" t="s">
        <v>159</v>
      </c>
      <c r="BK40" s="27" t="s">
        <v>121</v>
      </c>
      <c r="BL40" s="27" t="s">
        <v>159</v>
      </c>
      <c r="BM40" s="27" t="s">
        <v>121</v>
      </c>
      <c r="BN40" s="27" t="s">
        <v>159</v>
      </c>
      <c r="BO40" s="27" t="s">
        <v>160</v>
      </c>
      <c r="BP40" s="27" t="s">
        <v>122</v>
      </c>
      <c r="BQ40" s="27" t="s">
        <v>122</v>
      </c>
      <c r="BR40" s="27" t="s">
        <v>122</v>
      </c>
      <c r="BS40" s="27" t="s">
        <v>121</v>
      </c>
      <c r="BT40" s="27" t="s">
        <v>122</v>
      </c>
      <c r="BU40" s="27"/>
      <c r="BV40" s="27"/>
      <c r="BW40" s="29"/>
      <c r="BX40" s="29"/>
      <c r="BY40" s="46"/>
      <c r="BZ40" s="31">
        <v>1</v>
      </c>
      <c r="CA40" s="27"/>
      <c r="CB40" s="27"/>
      <c r="CC40" s="29">
        <v>1</v>
      </c>
      <c r="CD40" s="29">
        <v>2</v>
      </c>
      <c r="CE40" s="30">
        <v>1</v>
      </c>
      <c r="CF40" s="32">
        <f>BD40-CA40</f>
        <v>0</v>
      </c>
      <c r="CG40" s="33">
        <v>0.0015300000000000001</v>
      </c>
      <c r="CH40" s="29">
        <f>IF(CG40&lt;0.00015,1,0)</f>
        <v>0</v>
      </c>
      <c r="CI40" s="34">
        <f>BE40-CB40</f>
        <v>0</v>
      </c>
      <c r="CJ40" s="33">
        <v>0.01675000000000182</v>
      </c>
      <c r="CK40" s="29">
        <f>IF(CJ40&lt;0.00015,1,0)</f>
        <v>0</v>
      </c>
      <c r="CL40" s="29">
        <f>IF(AND(CH40=1,CK40=1),1,0)</f>
        <v>0</v>
      </c>
      <c r="CM40" s="30">
        <f>IF(OR(CH40=1,CK40=1),1,0)</f>
        <v>0</v>
      </c>
      <c r="CN40" s="35">
        <v>1</v>
      </c>
      <c r="CO40" s="29" t="s">
        <v>124</v>
      </c>
      <c r="CP40" s="30"/>
      <c r="CQ40" s="30">
        <v>2</v>
      </c>
      <c r="CR40" s="37">
        <v>1</v>
      </c>
      <c r="CS40" s="31" t="str">
        <f>IF(AND(BZ40=2,CN40=1,OR(CO40=TRUE,CP40="VERIFIED")),"YES","NO")</f>
        <v>NO</v>
      </c>
      <c r="CT40" s="38" t="s">
        <v>124</v>
      </c>
    </row>
    <row r="41" spans="1:98" ht="12.75">
      <c r="A41" s="26" t="s">
        <v>170</v>
      </c>
      <c r="B41" s="27" t="s">
        <v>157</v>
      </c>
      <c r="C41" s="28">
        <v>41068</v>
      </c>
      <c r="D41" s="27" t="s">
        <v>119</v>
      </c>
      <c r="E41" s="27" t="s">
        <v>120</v>
      </c>
      <c r="F41" s="27"/>
      <c r="G41" s="29"/>
      <c r="H41" s="29"/>
      <c r="I41" s="29"/>
      <c r="J41" s="29"/>
      <c r="K41" s="29"/>
      <c r="L41" s="29"/>
      <c r="M41" s="29"/>
      <c r="N41" s="29"/>
      <c r="O41" s="29"/>
      <c r="P41" s="29">
        <v>1</v>
      </c>
      <c r="Q41" s="29">
        <v>1</v>
      </c>
      <c r="R41" s="29">
        <v>1</v>
      </c>
      <c r="S41" s="29">
        <v>4</v>
      </c>
      <c r="T41" s="29">
        <v>3</v>
      </c>
      <c r="U41" s="29">
        <v>2</v>
      </c>
      <c r="V41" s="29">
        <v>3</v>
      </c>
      <c r="W41" s="29">
        <v>3</v>
      </c>
      <c r="X41" s="29">
        <v>1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>
        <v>1</v>
      </c>
      <c r="AT41" s="30">
        <v>1</v>
      </c>
      <c r="AU41" s="31"/>
      <c r="AV41" s="29"/>
      <c r="AW41" s="29"/>
      <c r="AX41" s="29"/>
      <c r="AY41" s="27"/>
      <c r="AZ41" s="27"/>
      <c r="BA41" s="27"/>
      <c r="BB41" s="27"/>
      <c r="BC41" s="28">
        <v>41094</v>
      </c>
      <c r="BD41" s="27"/>
      <c r="BE41" s="27"/>
      <c r="BF41" s="27" t="s">
        <v>122</v>
      </c>
      <c r="BG41" s="27" t="s">
        <v>122</v>
      </c>
      <c r="BH41" s="27" t="s">
        <v>122</v>
      </c>
      <c r="BI41" s="29">
        <v>1</v>
      </c>
      <c r="BJ41" s="27" t="s">
        <v>159</v>
      </c>
      <c r="BK41" s="27" t="s">
        <v>121</v>
      </c>
      <c r="BL41" s="27" t="s">
        <v>159</v>
      </c>
      <c r="BM41" s="29" t="s">
        <v>121</v>
      </c>
      <c r="BN41" s="27" t="s">
        <v>159</v>
      </c>
      <c r="BO41" s="27" t="s">
        <v>160</v>
      </c>
      <c r="BP41" s="27" t="s">
        <v>122</v>
      </c>
      <c r="BQ41" s="29">
        <v>2</v>
      </c>
      <c r="BR41" s="27" t="s">
        <v>121</v>
      </c>
      <c r="BS41" s="27" t="s">
        <v>121</v>
      </c>
      <c r="BT41" s="27" t="s">
        <v>122</v>
      </c>
      <c r="BU41" s="27"/>
      <c r="BV41" s="27"/>
      <c r="BW41" s="29"/>
      <c r="BX41" s="29"/>
      <c r="BY41" s="30"/>
      <c r="BZ41" s="31">
        <v>2</v>
      </c>
      <c r="CA41" s="27"/>
      <c r="CB41" s="27"/>
      <c r="CC41" s="29">
        <v>2</v>
      </c>
      <c r="CD41" s="29">
        <v>1</v>
      </c>
      <c r="CE41" s="30" t="s">
        <v>121</v>
      </c>
      <c r="CF41" s="32">
        <v>-0.008880000000000002</v>
      </c>
      <c r="CG41" s="33">
        <v>0.008880000000000002</v>
      </c>
      <c r="CH41" s="29">
        <f>IF(CG41&lt;0.00015,1,0)</f>
        <v>0</v>
      </c>
      <c r="CI41" s="34">
        <v>-0.03616000000000241</v>
      </c>
      <c r="CJ41" s="33">
        <v>0.03616000000000241</v>
      </c>
      <c r="CK41" s="29">
        <f>IF(CJ41&lt;0.00015,1,0)</f>
        <v>0</v>
      </c>
      <c r="CL41" s="29">
        <f>IF(AND(CH41=1,CK41=1),1,0)</f>
        <v>0</v>
      </c>
      <c r="CM41" s="30">
        <f>IF(OR(CH41=1,CK41=1),1,0)</f>
        <v>0</v>
      </c>
      <c r="CN41" s="35">
        <v>1</v>
      </c>
      <c r="CO41" s="36" t="b">
        <f>IF(OR(BU41=AO41,BU41=AN41,BU41=AL41,BW41=AO41,BW41=AN41,BW41=AL41),TRUE,FALSE)</f>
        <v>1</v>
      </c>
      <c r="CP41" s="30"/>
      <c r="CQ41" s="30">
        <v>1</v>
      </c>
      <c r="CR41" s="29">
        <v>1</v>
      </c>
      <c r="CS41" s="31" t="str">
        <f>IF(AND(BZ41=2,CN41=1,OR(CO41=TRUE,CP41="VERIFIED")),"YES","NO")</f>
        <v>YES</v>
      </c>
      <c r="CT41" s="30"/>
    </row>
    <row r="42" spans="1:98" ht="12.75">
      <c r="A42" s="26" t="s">
        <v>171</v>
      </c>
      <c r="B42" s="27" t="s">
        <v>157</v>
      </c>
      <c r="C42" s="28">
        <v>41068</v>
      </c>
      <c r="D42" s="27" t="s">
        <v>119</v>
      </c>
      <c r="E42" s="27" t="s">
        <v>120</v>
      </c>
      <c r="F42" s="27"/>
      <c r="G42" s="29"/>
      <c r="H42" s="29"/>
      <c r="I42" s="29"/>
      <c r="J42" s="29"/>
      <c r="K42" s="29"/>
      <c r="L42" s="29"/>
      <c r="M42" s="29"/>
      <c r="N42" s="29"/>
      <c r="O42" s="29"/>
      <c r="P42" s="29">
        <v>1</v>
      </c>
      <c r="Q42" s="29">
        <v>1</v>
      </c>
      <c r="R42" s="29">
        <v>1</v>
      </c>
      <c r="S42" s="29">
        <v>2</v>
      </c>
      <c r="T42" s="29">
        <v>2</v>
      </c>
      <c r="U42" s="29">
        <v>2</v>
      </c>
      <c r="V42" s="29">
        <v>3</v>
      </c>
      <c r="W42" s="29">
        <v>3</v>
      </c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>
        <v>2</v>
      </c>
      <c r="AT42" s="30" t="s">
        <v>121</v>
      </c>
      <c r="AU42" s="31"/>
      <c r="AV42" s="29"/>
      <c r="AW42" s="29"/>
      <c r="AX42" s="29"/>
      <c r="AY42" s="29"/>
      <c r="AZ42" s="29"/>
      <c r="BA42" s="27"/>
      <c r="BB42" s="27"/>
      <c r="BC42" s="28">
        <v>41094</v>
      </c>
      <c r="BD42" s="27"/>
      <c r="BE42" s="27"/>
      <c r="BF42" s="27" t="s">
        <v>122</v>
      </c>
      <c r="BG42" s="27" t="s">
        <v>122</v>
      </c>
      <c r="BH42" s="27" t="s">
        <v>122</v>
      </c>
      <c r="BI42" s="29">
        <v>1</v>
      </c>
      <c r="BJ42" s="27" t="s">
        <v>159</v>
      </c>
      <c r="BK42" s="27" t="s">
        <v>121</v>
      </c>
      <c r="BL42" s="27" t="s">
        <v>159</v>
      </c>
      <c r="BM42" s="29" t="s">
        <v>121</v>
      </c>
      <c r="BN42" s="27" t="s">
        <v>159</v>
      </c>
      <c r="BO42" s="27" t="s">
        <v>160</v>
      </c>
      <c r="BP42" s="27" t="s">
        <v>122</v>
      </c>
      <c r="BQ42" s="29">
        <v>2</v>
      </c>
      <c r="BR42" s="27" t="s">
        <v>121</v>
      </c>
      <c r="BS42" s="27" t="s">
        <v>121</v>
      </c>
      <c r="BT42" s="27" t="s">
        <v>122</v>
      </c>
      <c r="BU42" s="27"/>
      <c r="BV42" s="27"/>
      <c r="BW42" s="29"/>
      <c r="BX42" s="29"/>
      <c r="BY42" s="30"/>
      <c r="BZ42" s="31">
        <v>2</v>
      </c>
      <c r="CA42" s="27"/>
      <c r="CB42" s="27"/>
      <c r="CC42" s="29">
        <v>1</v>
      </c>
      <c r="CD42" s="29">
        <v>1</v>
      </c>
      <c r="CE42" s="30">
        <v>1</v>
      </c>
      <c r="CF42" s="32">
        <v>-9.999999999999593E-06</v>
      </c>
      <c r="CG42" s="33">
        <v>9.999999999999593E-06</v>
      </c>
      <c r="CH42" s="29">
        <f>IF(CG42&lt;0.00015,1,0)</f>
        <v>1</v>
      </c>
      <c r="CI42" s="34">
        <v>9.999999996068709E-06</v>
      </c>
      <c r="CJ42" s="33">
        <v>9.999999996068709E-06</v>
      </c>
      <c r="CK42" s="29">
        <f>IF(CJ42&lt;0.00015,1,0)</f>
        <v>1</v>
      </c>
      <c r="CL42" s="29">
        <f>IF(AND(CH42=1,CK42=1),1,0)</f>
        <v>1</v>
      </c>
      <c r="CM42" s="30">
        <f>IF(OR(CH42=1,CK42=1),1,0)</f>
        <v>1</v>
      </c>
      <c r="CN42" s="35">
        <v>1</v>
      </c>
      <c r="CO42" s="36" t="b">
        <f>IF(OR(BU42=AO42,BU42=AN42,BU42=AL42,BW42=AO42,BW42=AN42,BW42=AL42),TRUE,FALSE)</f>
        <v>1</v>
      </c>
      <c r="CP42" s="30"/>
      <c r="CQ42" s="30">
        <v>1</v>
      </c>
      <c r="CR42" s="29">
        <v>1</v>
      </c>
      <c r="CS42" s="31" t="str">
        <f>IF(AND(BZ42=2,CN42=1,OR(CO42=TRUE,CP42="VERIFIED")),"YES","NO")</f>
        <v>YES</v>
      </c>
      <c r="CT42" s="38"/>
    </row>
    <row r="43" spans="1:98" ht="12.75">
      <c r="A43" s="26" t="s">
        <v>172</v>
      </c>
      <c r="B43" s="27" t="s">
        <v>157</v>
      </c>
      <c r="C43" s="28">
        <v>41068</v>
      </c>
      <c r="D43" s="27" t="s">
        <v>119</v>
      </c>
      <c r="E43" s="27" t="s">
        <v>120</v>
      </c>
      <c r="F43" s="27"/>
      <c r="G43" s="29"/>
      <c r="H43" s="29"/>
      <c r="I43" s="29"/>
      <c r="J43" s="29"/>
      <c r="K43" s="29"/>
      <c r="L43" s="29"/>
      <c r="M43" s="29"/>
      <c r="N43" s="29"/>
      <c r="O43" s="29"/>
      <c r="P43" s="29">
        <v>1</v>
      </c>
      <c r="Q43" s="29">
        <v>1</v>
      </c>
      <c r="R43" s="29">
        <v>1</v>
      </c>
      <c r="S43" s="29">
        <v>2</v>
      </c>
      <c r="T43" s="29">
        <v>1</v>
      </c>
      <c r="U43" s="29">
        <v>2</v>
      </c>
      <c r="V43" s="29">
        <v>3</v>
      </c>
      <c r="W43" s="29">
        <v>3</v>
      </c>
      <c r="X43" s="29">
        <v>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2</v>
      </c>
      <c r="AT43" s="30" t="s">
        <v>121</v>
      </c>
      <c r="AU43" s="31"/>
      <c r="AV43" s="29"/>
      <c r="AW43" s="29"/>
      <c r="AX43" s="29"/>
      <c r="AY43" s="27"/>
      <c r="AZ43" s="27"/>
      <c r="BA43" s="27"/>
      <c r="BB43" s="27"/>
      <c r="BC43" s="28">
        <v>41094</v>
      </c>
      <c r="BD43" s="27"/>
      <c r="BE43" s="27"/>
      <c r="BF43" s="27" t="s">
        <v>122</v>
      </c>
      <c r="BG43" s="27" t="s">
        <v>122</v>
      </c>
      <c r="BH43" s="27" t="s">
        <v>122</v>
      </c>
      <c r="BI43" s="29">
        <v>1</v>
      </c>
      <c r="BJ43" s="27" t="s">
        <v>159</v>
      </c>
      <c r="BK43" s="27" t="s">
        <v>121</v>
      </c>
      <c r="BL43" s="27" t="s">
        <v>159</v>
      </c>
      <c r="BM43" s="29" t="s">
        <v>121</v>
      </c>
      <c r="BN43" s="27" t="s">
        <v>159</v>
      </c>
      <c r="BO43" s="27" t="s">
        <v>160</v>
      </c>
      <c r="BP43" s="27" t="s">
        <v>122</v>
      </c>
      <c r="BQ43" s="29">
        <v>1</v>
      </c>
      <c r="BR43" s="27" t="s">
        <v>159</v>
      </c>
      <c r="BS43" s="27" t="s">
        <v>173</v>
      </c>
      <c r="BT43" s="27" t="s">
        <v>122</v>
      </c>
      <c r="BU43" s="27"/>
      <c r="BV43" s="27"/>
      <c r="BW43" s="29"/>
      <c r="BX43" s="29"/>
      <c r="BY43" s="30"/>
      <c r="BZ43" s="31">
        <v>2</v>
      </c>
      <c r="CA43" s="27"/>
      <c r="CB43" s="27"/>
      <c r="CC43" s="29">
        <v>1</v>
      </c>
      <c r="CD43" s="29">
        <v>1</v>
      </c>
      <c r="CE43" s="30">
        <v>1</v>
      </c>
      <c r="CF43" s="32">
        <v>0</v>
      </c>
      <c r="CG43" s="33">
        <v>0</v>
      </c>
      <c r="CH43" s="29">
        <f>IF(CG43&lt;0.00015,1,0)</f>
        <v>1</v>
      </c>
      <c r="CI43" s="34">
        <v>-4.99999999945544E-05</v>
      </c>
      <c r="CJ43" s="33">
        <v>4.99999999945544E-05</v>
      </c>
      <c r="CK43" s="29">
        <f>IF(CJ43&lt;0.00015,1,0)</f>
        <v>1</v>
      </c>
      <c r="CL43" s="29">
        <f>IF(AND(CH43=1,CK43=1),1,0)</f>
        <v>1</v>
      </c>
      <c r="CM43" s="30">
        <f>IF(OR(CH43=1,CK43=1),1,0)</f>
        <v>1</v>
      </c>
      <c r="CN43" s="35">
        <v>1</v>
      </c>
      <c r="CO43" s="36" t="b">
        <f>IF(OR(BU43=AO43,BU43=AN43,BU43=AL43,BW43=AO43,BW43=AN43,BW43=AL43),TRUE,FALSE)</f>
        <v>1</v>
      </c>
      <c r="CP43" s="30"/>
      <c r="CQ43" s="30">
        <v>1</v>
      </c>
      <c r="CR43" s="29">
        <v>1</v>
      </c>
      <c r="CS43" s="31" t="str">
        <f>IF(AND(BZ43=2,CN43=1,OR(CO43=TRUE,CP43="VERIFIED")),"YES","NO")</f>
        <v>YES</v>
      </c>
      <c r="CT43" s="38"/>
    </row>
    <row r="44" spans="1:98" ht="12.75">
      <c r="A44" s="26" t="s">
        <v>174</v>
      </c>
      <c r="B44" s="27" t="s">
        <v>157</v>
      </c>
      <c r="C44" s="28">
        <v>41068</v>
      </c>
      <c r="D44" s="27" t="s">
        <v>119</v>
      </c>
      <c r="E44" s="27" t="s">
        <v>120</v>
      </c>
      <c r="F44" s="27"/>
      <c r="G44" s="29"/>
      <c r="H44" s="29"/>
      <c r="I44" s="29"/>
      <c r="J44" s="29"/>
      <c r="K44" s="29"/>
      <c r="L44" s="29"/>
      <c r="M44" s="29"/>
      <c r="N44" s="29"/>
      <c r="O44" s="29"/>
      <c r="P44" s="29">
        <v>1</v>
      </c>
      <c r="Q44" s="29">
        <v>1</v>
      </c>
      <c r="R44" s="29">
        <v>1</v>
      </c>
      <c r="S44" s="29">
        <v>2</v>
      </c>
      <c r="T44" s="29">
        <v>0</v>
      </c>
      <c r="U44" s="29">
        <v>2</v>
      </c>
      <c r="V44" s="29">
        <v>3</v>
      </c>
      <c r="W44" s="29">
        <v>3</v>
      </c>
      <c r="X44" s="29">
        <v>2</v>
      </c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>
        <v>1</v>
      </c>
      <c r="AT44" s="30" t="s">
        <v>158</v>
      </c>
      <c r="AU44" s="31"/>
      <c r="AV44" s="29"/>
      <c r="AW44" s="29"/>
      <c r="AX44" s="29"/>
      <c r="AY44" s="29"/>
      <c r="AZ44" s="29"/>
      <c r="BA44" s="27"/>
      <c r="BB44" s="27"/>
      <c r="BC44" s="28">
        <v>41094</v>
      </c>
      <c r="BD44" s="27"/>
      <c r="BE44" s="27"/>
      <c r="BF44" s="27" t="s">
        <v>122</v>
      </c>
      <c r="BG44" s="27" t="s">
        <v>122</v>
      </c>
      <c r="BH44" s="27" t="s">
        <v>122</v>
      </c>
      <c r="BI44" s="29">
        <v>1</v>
      </c>
      <c r="BJ44" s="27" t="s">
        <v>159</v>
      </c>
      <c r="BK44" s="27" t="s">
        <v>121</v>
      </c>
      <c r="BL44" s="27" t="s">
        <v>159</v>
      </c>
      <c r="BM44" s="29" t="s">
        <v>121</v>
      </c>
      <c r="BN44" s="27" t="s">
        <v>159</v>
      </c>
      <c r="BO44" s="27" t="s">
        <v>160</v>
      </c>
      <c r="BP44" s="27" t="s">
        <v>122</v>
      </c>
      <c r="BQ44" s="29">
        <v>1</v>
      </c>
      <c r="BR44" s="27" t="s">
        <v>159</v>
      </c>
      <c r="BS44" s="27" t="s">
        <v>175</v>
      </c>
      <c r="BT44" s="27" t="s">
        <v>122</v>
      </c>
      <c r="BU44" s="27"/>
      <c r="BV44" s="27"/>
      <c r="BW44" s="29"/>
      <c r="BX44" s="29"/>
      <c r="BY44" s="30"/>
      <c r="BZ44" s="31">
        <v>2</v>
      </c>
      <c r="CA44" s="27"/>
      <c r="CB44" s="27"/>
      <c r="CC44" s="29">
        <v>1</v>
      </c>
      <c r="CD44" s="29">
        <v>1</v>
      </c>
      <c r="CE44" s="30">
        <v>1</v>
      </c>
      <c r="CF44" s="32">
        <v>0</v>
      </c>
      <c r="CG44" s="33">
        <v>0</v>
      </c>
      <c r="CH44" s="29">
        <f>IF(CG44&lt;0.00015,1,0)</f>
        <v>1</v>
      </c>
      <c r="CI44" s="34">
        <v>1.9999999999242846E-05</v>
      </c>
      <c r="CJ44" s="33">
        <v>1.9999999999242846E-05</v>
      </c>
      <c r="CK44" s="29">
        <f>IF(CJ44&lt;0.00015,1,0)</f>
        <v>1</v>
      </c>
      <c r="CL44" s="29">
        <f>IF(AND(CH44=1,CK44=1),1,0)</f>
        <v>1</v>
      </c>
      <c r="CM44" s="30">
        <f>IF(OR(CH44=1,CK44=1),1,0)</f>
        <v>1</v>
      </c>
      <c r="CN44" s="35">
        <v>1</v>
      </c>
      <c r="CO44" s="36" t="b">
        <f>IF(OR(BU44=AO44,BU44=AN44,BU44=AL44,BW44=AO44,BW44=AN44,BW44=AL44),TRUE,FALSE)</f>
        <v>1</v>
      </c>
      <c r="CP44" s="30"/>
      <c r="CQ44" s="30">
        <v>1</v>
      </c>
      <c r="CR44" s="29">
        <v>1</v>
      </c>
      <c r="CS44" s="31" t="str">
        <f>IF(AND(BZ44=2,CN44=1,OR(CO44=TRUE,CP44="VERIFIED")),"YES","NO")</f>
        <v>YES</v>
      </c>
      <c r="CT44" s="38"/>
    </row>
    <row r="45" spans="1:98" ht="12.75">
      <c r="A45" s="26" t="s">
        <v>176</v>
      </c>
      <c r="B45" s="27" t="s">
        <v>157</v>
      </c>
      <c r="C45" s="28">
        <v>41069</v>
      </c>
      <c r="D45" s="27" t="s">
        <v>119</v>
      </c>
      <c r="E45" s="27" t="s">
        <v>120</v>
      </c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>
        <v>1</v>
      </c>
      <c r="Q45" s="29">
        <v>1</v>
      </c>
      <c r="R45" s="29">
        <v>1</v>
      </c>
      <c r="S45" s="29">
        <v>2</v>
      </c>
      <c r="T45" s="29">
        <v>1</v>
      </c>
      <c r="U45" s="29">
        <v>2</v>
      </c>
      <c r="V45" s="29">
        <v>3</v>
      </c>
      <c r="W45" s="29">
        <v>3</v>
      </c>
      <c r="X45" s="29">
        <v>1</v>
      </c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>
        <v>2</v>
      </c>
      <c r="AT45" s="30" t="s">
        <v>121</v>
      </c>
      <c r="AU45" s="31"/>
      <c r="AV45" s="29"/>
      <c r="AW45" s="29"/>
      <c r="AX45" s="29"/>
      <c r="AY45" s="27"/>
      <c r="AZ45" s="27"/>
      <c r="BA45" s="27"/>
      <c r="BB45" s="27"/>
      <c r="BC45" s="28">
        <v>41094</v>
      </c>
      <c r="BD45" s="27"/>
      <c r="BE45" s="27"/>
      <c r="BF45" s="27" t="s">
        <v>122</v>
      </c>
      <c r="BG45" s="27" t="s">
        <v>122</v>
      </c>
      <c r="BH45" s="27" t="s">
        <v>122</v>
      </c>
      <c r="BI45" s="29">
        <v>1</v>
      </c>
      <c r="BJ45" s="27" t="s">
        <v>159</v>
      </c>
      <c r="BK45" s="27" t="s">
        <v>121</v>
      </c>
      <c r="BL45" s="27" t="s">
        <v>159</v>
      </c>
      <c r="BM45" s="29" t="s">
        <v>121</v>
      </c>
      <c r="BN45" s="27" t="s">
        <v>159</v>
      </c>
      <c r="BO45" s="27" t="s">
        <v>160</v>
      </c>
      <c r="BP45" s="27" t="s">
        <v>122</v>
      </c>
      <c r="BQ45" s="29">
        <v>1</v>
      </c>
      <c r="BR45" s="27" t="s">
        <v>122</v>
      </c>
      <c r="BS45" s="27" t="s">
        <v>121</v>
      </c>
      <c r="BT45" s="27" t="s">
        <v>122</v>
      </c>
      <c r="BU45" s="27"/>
      <c r="BV45" s="27"/>
      <c r="BW45" s="29"/>
      <c r="BX45" s="29"/>
      <c r="BY45" s="30"/>
      <c r="BZ45" s="31">
        <v>2</v>
      </c>
      <c r="CA45" s="27"/>
      <c r="CB45" s="27"/>
      <c r="CC45" s="29">
        <v>1</v>
      </c>
      <c r="CD45" s="29">
        <v>1</v>
      </c>
      <c r="CE45" s="30">
        <v>1</v>
      </c>
      <c r="CF45" s="32">
        <v>0</v>
      </c>
      <c r="CG45" s="33">
        <v>0</v>
      </c>
      <c r="CH45" s="29">
        <f>IF(CG45&lt;0.00015,1,0)</f>
        <v>1</v>
      </c>
      <c r="CI45" s="34">
        <v>5.000000000165983E-05</v>
      </c>
      <c r="CJ45" s="33">
        <v>5.000000000165983E-05</v>
      </c>
      <c r="CK45" s="29">
        <f>IF(CJ45&lt;0.00015,1,0)</f>
        <v>1</v>
      </c>
      <c r="CL45" s="29">
        <f>IF(AND(CH45=1,CK45=1),1,0)</f>
        <v>1</v>
      </c>
      <c r="CM45" s="30">
        <f>IF(OR(CH45=1,CK45=1),1,0)</f>
        <v>1</v>
      </c>
      <c r="CN45" s="35">
        <v>1</v>
      </c>
      <c r="CO45" s="36" t="b">
        <f>IF(OR(BU45=AO45,BU45=AN45,BU45=AL45,BW45=AO45,BW45=AN45,BW45=AL45),TRUE,FALSE)</f>
        <v>1</v>
      </c>
      <c r="CP45" s="30"/>
      <c r="CQ45" s="30">
        <v>1</v>
      </c>
      <c r="CR45" s="29">
        <v>1</v>
      </c>
      <c r="CS45" s="31" t="str">
        <f>IF(AND(BZ45=2,CN45=1,OR(CO45=TRUE,CP45="VERIFIED")),"YES","NO")</f>
        <v>YES</v>
      </c>
      <c r="CT45" s="38"/>
    </row>
    <row r="46" spans="1:98" ht="12.75">
      <c r="A46" s="26" t="s">
        <v>177</v>
      </c>
      <c r="B46" s="27" t="s">
        <v>157</v>
      </c>
      <c r="C46" s="28">
        <v>41069</v>
      </c>
      <c r="D46" s="27" t="s">
        <v>119</v>
      </c>
      <c r="E46" s="27" t="s">
        <v>120</v>
      </c>
      <c r="F46" s="27"/>
      <c r="G46" s="29"/>
      <c r="H46" s="29"/>
      <c r="I46" s="29"/>
      <c r="J46" s="29"/>
      <c r="K46" s="29"/>
      <c r="L46" s="29"/>
      <c r="M46" s="29"/>
      <c r="N46" s="29"/>
      <c r="O46" s="29"/>
      <c r="P46" s="29">
        <v>1</v>
      </c>
      <c r="Q46" s="29">
        <v>1</v>
      </c>
      <c r="R46" s="29">
        <v>1</v>
      </c>
      <c r="S46" s="29">
        <v>2</v>
      </c>
      <c r="T46" s="29">
        <v>2</v>
      </c>
      <c r="U46" s="29">
        <v>2</v>
      </c>
      <c r="V46" s="29">
        <v>3</v>
      </c>
      <c r="W46" s="29">
        <v>3</v>
      </c>
      <c r="X46" s="29">
        <v>1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>
        <v>1</v>
      </c>
      <c r="AT46" s="30">
        <v>1</v>
      </c>
      <c r="AU46" s="31"/>
      <c r="AV46" s="29"/>
      <c r="AW46" s="29"/>
      <c r="AX46" s="29"/>
      <c r="AY46" s="27"/>
      <c r="AZ46" s="27"/>
      <c r="BA46" s="27"/>
      <c r="BB46" s="27"/>
      <c r="BC46" s="28">
        <v>41094</v>
      </c>
      <c r="BD46" s="27"/>
      <c r="BE46" s="27"/>
      <c r="BF46" s="27" t="s">
        <v>122</v>
      </c>
      <c r="BG46" s="27" t="s">
        <v>122</v>
      </c>
      <c r="BH46" s="27" t="s">
        <v>122</v>
      </c>
      <c r="BI46" s="29">
        <v>1</v>
      </c>
      <c r="BJ46" s="27" t="s">
        <v>159</v>
      </c>
      <c r="BK46" s="27" t="s">
        <v>121</v>
      </c>
      <c r="BL46" s="27" t="s">
        <v>159</v>
      </c>
      <c r="BM46" s="29" t="s">
        <v>121</v>
      </c>
      <c r="BN46" s="27" t="s">
        <v>159</v>
      </c>
      <c r="BO46" s="27" t="s">
        <v>160</v>
      </c>
      <c r="BP46" s="27" t="s">
        <v>122</v>
      </c>
      <c r="BQ46" s="29">
        <v>2</v>
      </c>
      <c r="BR46" s="27" t="s">
        <v>121</v>
      </c>
      <c r="BS46" s="27" t="s">
        <v>121</v>
      </c>
      <c r="BT46" s="27" t="s">
        <v>122</v>
      </c>
      <c r="BU46" s="27"/>
      <c r="BV46" s="27"/>
      <c r="BW46" s="29"/>
      <c r="BX46" s="29"/>
      <c r="BY46" s="30"/>
      <c r="BZ46" s="31">
        <v>2</v>
      </c>
      <c r="CA46" s="27"/>
      <c r="CB46" s="27"/>
      <c r="CC46" s="29">
        <v>1</v>
      </c>
      <c r="CD46" s="29">
        <v>1</v>
      </c>
      <c r="CE46" s="30">
        <v>1</v>
      </c>
      <c r="CF46" s="32">
        <v>-0.001680000000000001</v>
      </c>
      <c r="CG46" s="33">
        <v>0.001680000000000001</v>
      </c>
      <c r="CH46" s="29">
        <f>IF(CG46&lt;0.00015,1,0)</f>
        <v>0</v>
      </c>
      <c r="CI46" s="34">
        <v>-0.0015300000000024738</v>
      </c>
      <c r="CJ46" s="33">
        <v>0.0015300000000024738</v>
      </c>
      <c r="CK46" s="29">
        <f>IF(CJ46&lt;0.00015,1,0)</f>
        <v>0</v>
      </c>
      <c r="CL46" s="29">
        <f>IF(AND(CH46=1,CK46=1),1,0)</f>
        <v>0</v>
      </c>
      <c r="CM46" s="30">
        <f>IF(OR(CH46=1,CK46=1),1,0)</f>
        <v>0</v>
      </c>
      <c r="CN46" s="35">
        <v>1</v>
      </c>
      <c r="CO46" s="36" t="b">
        <f>IF(OR(BU46=AO46,BU46=AN46,BU46=AL46,BW46=AO46,BW46=AN46,BW46=AL46),TRUE,FALSE)</f>
        <v>1</v>
      </c>
      <c r="CP46" s="30"/>
      <c r="CQ46" s="30">
        <v>1</v>
      </c>
      <c r="CR46" s="30">
        <v>1</v>
      </c>
      <c r="CS46" s="31" t="str">
        <f>IF(AND(BZ46=2,CN46=1,OR(CO46=TRUE,CP46="VERIFIED")),"YES","NO")</f>
        <v>YES</v>
      </c>
      <c r="CT46" s="38"/>
    </row>
    <row r="47" spans="1:98" ht="12.75">
      <c r="A47" s="26" t="s">
        <v>178</v>
      </c>
      <c r="B47" s="27" t="s">
        <v>157</v>
      </c>
      <c r="C47" s="28">
        <v>41069</v>
      </c>
      <c r="D47" s="27" t="s">
        <v>119</v>
      </c>
      <c r="E47" s="27" t="s">
        <v>120</v>
      </c>
      <c r="F47" s="27"/>
      <c r="G47" s="29"/>
      <c r="H47" s="29"/>
      <c r="I47" s="29"/>
      <c r="J47" s="29"/>
      <c r="K47" s="29"/>
      <c r="L47" s="29"/>
      <c r="M47" s="29"/>
      <c r="N47" s="29"/>
      <c r="O47" s="29"/>
      <c r="P47" s="29">
        <v>1</v>
      </c>
      <c r="Q47" s="29">
        <v>1</v>
      </c>
      <c r="R47" s="29">
        <v>1</v>
      </c>
      <c r="S47" s="29">
        <v>4</v>
      </c>
      <c r="T47" s="29">
        <v>5</v>
      </c>
      <c r="U47" s="29">
        <v>2</v>
      </c>
      <c r="V47" s="29">
        <v>3</v>
      </c>
      <c r="W47" s="29">
        <v>3</v>
      </c>
      <c r="X47" s="29">
        <v>2</v>
      </c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>
        <v>1</v>
      </c>
      <c r="AT47" s="30">
        <v>1</v>
      </c>
      <c r="AU47" s="31"/>
      <c r="AV47" s="29"/>
      <c r="AW47" s="29"/>
      <c r="AX47" s="29"/>
      <c r="AY47" s="29"/>
      <c r="AZ47" s="29"/>
      <c r="BA47" s="27"/>
      <c r="BB47" s="27"/>
      <c r="BC47" s="28">
        <v>41094</v>
      </c>
      <c r="BD47" s="27"/>
      <c r="BE47" s="27"/>
      <c r="BF47" s="27" t="s">
        <v>122</v>
      </c>
      <c r="BG47" s="27" t="s">
        <v>122</v>
      </c>
      <c r="BH47" s="27" t="s">
        <v>122</v>
      </c>
      <c r="BI47" s="29">
        <v>1</v>
      </c>
      <c r="BJ47" s="27" t="s">
        <v>159</v>
      </c>
      <c r="BK47" s="27" t="s">
        <v>121</v>
      </c>
      <c r="BL47" s="27" t="s">
        <v>159</v>
      </c>
      <c r="BM47" s="29" t="s">
        <v>121</v>
      </c>
      <c r="BN47" s="27" t="s">
        <v>159</v>
      </c>
      <c r="BO47" s="27" t="s">
        <v>160</v>
      </c>
      <c r="BP47" s="27" t="s">
        <v>122</v>
      </c>
      <c r="BQ47" s="29">
        <v>1</v>
      </c>
      <c r="BR47" s="27" t="s">
        <v>122</v>
      </c>
      <c r="BS47" s="27" t="s">
        <v>121</v>
      </c>
      <c r="BT47" s="27" t="s">
        <v>122</v>
      </c>
      <c r="BU47" s="27"/>
      <c r="BV47" s="27"/>
      <c r="BW47" s="29"/>
      <c r="BX47" s="29"/>
      <c r="BY47" s="30"/>
      <c r="BZ47" s="31">
        <v>2</v>
      </c>
      <c r="CA47" s="27"/>
      <c r="CB47" s="27"/>
      <c r="CC47" s="29">
        <v>1</v>
      </c>
      <c r="CD47" s="29">
        <v>1</v>
      </c>
      <c r="CE47" s="30">
        <v>1</v>
      </c>
      <c r="CF47" s="32">
        <v>-8.000000000000368E-05</v>
      </c>
      <c r="CG47" s="33">
        <v>8.000000000000368E-05</v>
      </c>
      <c r="CH47" s="29">
        <f>IF(CG47&lt;0.00015,1,0)</f>
        <v>1</v>
      </c>
      <c r="CI47" s="34">
        <v>-3.999999999848569E-05</v>
      </c>
      <c r="CJ47" s="33">
        <v>3.999999999848569E-05</v>
      </c>
      <c r="CK47" s="29">
        <f>IF(CJ47&lt;0.00015,1,0)</f>
        <v>1</v>
      </c>
      <c r="CL47" s="29">
        <f>IF(AND(CH47=1,CK47=1),1,0)</f>
        <v>1</v>
      </c>
      <c r="CM47" s="30">
        <f>IF(OR(CH47=1,CK47=1),1,0)</f>
        <v>1</v>
      </c>
      <c r="CN47" s="35">
        <v>1</v>
      </c>
      <c r="CO47" s="36" t="b">
        <f>IF(OR(BU47=AO47,BU47=AN47,BU47=AL47,BW47=AO47,BW47=AN47,BW47=AL47),TRUE,FALSE)</f>
        <v>1</v>
      </c>
      <c r="CP47" s="30"/>
      <c r="CQ47" s="30">
        <v>1</v>
      </c>
      <c r="CR47" s="29">
        <v>1</v>
      </c>
      <c r="CS47" s="31" t="str">
        <f>IF(AND(BZ47=2,CN47=1,OR(CO47=TRUE,CP47="VERIFIED")),"YES","NO")</f>
        <v>YES</v>
      </c>
      <c r="CT47" s="38"/>
    </row>
    <row r="48" spans="1:98" ht="12.75">
      <c r="A48" s="26" t="s">
        <v>179</v>
      </c>
      <c r="B48" s="27" t="s">
        <v>157</v>
      </c>
      <c r="C48" s="28">
        <v>41069</v>
      </c>
      <c r="D48" s="27" t="s">
        <v>119</v>
      </c>
      <c r="E48" s="27" t="s">
        <v>120</v>
      </c>
      <c r="F48" s="27"/>
      <c r="G48" s="29"/>
      <c r="H48" s="29"/>
      <c r="I48" s="29"/>
      <c r="J48" s="29"/>
      <c r="K48" s="29"/>
      <c r="L48" s="29"/>
      <c r="M48" s="29"/>
      <c r="N48" s="29"/>
      <c r="O48" s="29"/>
      <c r="P48" s="29">
        <v>1</v>
      </c>
      <c r="Q48" s="29">
        <v>1</v>
      </c>
      <c r="R48" s="29">
        <v>1</v>
      </c>
      <c r="S48" s="29">
        <v>3</v>
      </c>
      <c r="T48" s="29">
        <v>4</v>
      </c>
      <c r="U48" s="29">
        <v>2</v>
      </c>
      <c r="V48" s="29">
        <v>3</v>
      </c>
      <c r="W48" s="29">
        <v>3</v>
      </c>
      <c r="X48" s="29">
        <v>1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2</v>
      </c>
      <c r="AT48" s="30" t="s">
        <v>121</v>
      </c>
      <c r="AU48" s="31"/>
      <c r="AV48" s="29"/>
      <c r="AW48" s="29"/>
      <c r="AX48" s="29"/>
      <c r="AY48" s="27"/>
      <c r="AZ48" s="27"/>
      <c r="BA48" s="27"/>
      <c r="BB48" s="27"/>
      <c r="BC48" s="28">
        <v>41094</v>
      </c>
      <c r="BD48" s="27"/>
      <c r="BE48" s="27"/>
      <c r="BF48" s="27" t="s">
        <v>122</v>
      </c>
      <c r="BG48" s="27" t="s">
        <v>122</v>
      </c>
      <c r="BH48" s="27" t="s">
        <v>122</v>
      </c>
      <c r="BI48" s="29">
        <v>1</v>
      </c>
      <c r="BJ48" s="27" t="s">
        <v>159</v>
      </c>
      <c r="BK48" s="27" t="s">
        <v>121</v>
      </c>
      <c r="BL48" s="27" t="s">
        <v>159</v>
      </c>
      <c r="BM48" s="29" t="s">
        <v>121</v>
      </c>
      <c r="BN48" s="27" t="s">
        <v>159</v>
      </c>
      <c r="BO48" s="27" t="s">
        <v>160</v>
      </c>
      <c r="BP48" s="27" t="s">
        <v>122</v>
      </c>
      <c r="BQ48" s="27" t="s">
        <v>159</v>
      </c>
      <c r="BR48" s="27" t="s">
        <v>121</v>
      </c>
      <c r="BS48" s="27" t="s">
        <v>121</v>
      </c>
      <c r="BT48" s="27" t="s">
        <v>122</v>
      </c>
      <c r="BU48" s="27"/>
      <c r="BV48" s="27"/>
      <c r="BW48" s="29"/>
      <c r="BX48" s="29"/>
      <c r="BY48" s="30"/>
      <c r="BZ48" s="31">
        <v>2</v>
      </c>
      <c r="CA48" s="27"/>
      <c r="CB48" s="27"/>
      <c r="CC48" s="29">
        <v>2</v>
      </c>
      <c r="CD48" s="29">
        <v>1</v>
      </c>
      <c r="CE48" s="30" t="s">
        <v>121</v>
      </c>
      <c r="CF48" s="32">
        <v>0</v>
      </c>
      <c r="CG48" s="33">
        <v>0</v>
      </c>
      <c r="CH48" s="29">
        <f>IF(CG48&lt;0.00015,1,0)</f>
        <v>1</v>
      </c>
      <c r="CI48" s="34">
        <v>1.9999999999242846E-05</v>
      </c>
      <c r="CJ48" s="33">
        <v>1.9999999999242846E-05</v>
      </c>
      <c r="CK48" s="29">
        <f>IF(CJ48&lt;0.00015,1,0)</f>
        <v>1</v>
      </c>
      <c r="CL48" s="29">
        <f>IF(AND(CH48=1,CK48=1),1,0)</f>
        <v>1</v>
      </c>
      <c r="CM48" s="30">
        <f>IF(OR(CH48=1,CK48=1),1,0)</f>
        <v>1</v>
      </c>
      <c r="CN48" s="35">
        <v>1</v>
      </c>
      <c r="CO48" s="36" t="b">
        <f>IF(OR(BU48=AO48,BU48=AN48,BU48=AL48,BW48=AO48,BW48=AN48,BW48=AL48),TRUE,FALSE)</f>
        <v>1</v>
      </c>
      <c r="CP48" s="30"/>
      <c r="CQ48" s="30">
        <v>1</v>
      </c>
      <c r="CR48" s="29">
        <v>1</v>
      </c>
      <c r="CS48" s="31" t="str">
        <f>IF(AND(BZ48=2,CN48=1,OR(CO48=TRUE,CP48="VERIFIED")),"YES","NO")</f>
        <v>YES</v>
      </c>
      <c r="CT48" s="30"/>
    </row>
    <row r="49" spans="1:98" ht="12.75">
      <c r="A49" s="26" t="s">
        <v>180</v>
      </c>
      <c r="B49" s="27" t="s">
        <v>157</v>
      </c>
      <c r="C49" s="28">
        <v>41069</v>
      </c>
      <c r="D49" s="27" t="s">
        <v>119</v>
      </c>
      <c r="E49" s="27" t="s">
        <v>120</v>
      </c>
      <c r="F49" s="27"/>
      <c r="G49" s="29"/>
      <c r="H49" s="29"/>
      <c r="I49" s="29"/>
      <c r="J49" s="29"/>
      <c r="K49" s="29"/>
      <c r="L49" s="29"/>
      <c r="M49" s="29"/>
      <c r="N49" s="29"/>
      <c r="O49" s="29"/>
      <c r="P49" s="29">
        <v>1</v>
      </c>
      <c r="Q49" s="29">
        <v>1</v>
      </c>
      <c r="R49" s="29">
        <v>1</v>
      </c>
      <c r="S49" s="29">
        <v>4</v>
      </c>
      <c r="T49" s="29">
        <v>1</v>
      </c>
      <c r="U49" s="29">
        <v>2</v>
      </c>
      <c r="V49" s="29">
        <v>3</v>
      </c>
      <c r="W49" s="29">
        <v>3</v>
      </c>
      <c r="X49" s="29">
        <v>2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2</v>
      </c>
      <c r="AT49" s="30" t="s">
        <v>121</v>
      </c>
      <c r="AU49" s="31"/>
      <c r="AV49" s="29"/>
      <c r="AW49" s="29"/>
      <c r="AX49" s="29"/>
      <c r="AY49" s="29"/>
      <c r="AZ49" s="29"/>
      <c r="BA49" s="27"/>
      <c r="BB49" s="27"/>
      <c r="BC49" s="28">
        <v>41094</v>
      </c>
      <c r="BD49" s="27"/>
      <c r="BE49" s="27"/>
      <c r="BF49" s="27" t="s">
        <v>122</v>
      </c>
      <c r="BG49" s="27" t="s">
        <v>122</v>
      </c>
      <c r="BH49" s="27" t="s">
        <v>122</v>
      </c>
      <c r="BI49" s="29">
        <v>1</v>
      </c>
      <c r="BJ49" s="27" t="s">
        <v>159</v>
      </c>
      <c r="BK49" s="27" t="s">
        <v>121</v>
      </c>
      <c r="BL49" s="27" t="s">
        <v>159</v>
      </c>
      <c r="BM49" s="27" t="s">
        <v>121</v>
      </c>
      <c r="BN49" s="27" t="s">
        <v>159</v>
      </c>
      <c r="BO49" s="27" t="s">
        <v>160</v>
      </c>
      <c r="BP49" s="27" t="s">
        <v>122</v>
      </c>
      <c r="BQ49" s="27" t="s">
        <v>122</v>
      </c>
      <c r="BR49" s="27" t="s">
        <v>122</v>
      </c>
      <c r="BS49" s="27" t="s">
        <v>121</v>
      </c>
      <c r="BT49" s="27" t="s">
        <v>122</v>
      </c>
      <c r="BU49" s="27"/>
      <c r="BV49" s="27"/>
      <c r="BW49" s="29"/>
      <c r="BX49" s="29"/>
      <c r="BY49" s="30"/>
      <c r="BZ49" s="31">
        <v>2</v>
      </c>
      <c r="CA49" s="27"/>
      <c r="CB49" s="27"/>
      <c r="CC49" s="29">
        <v>2</v>
      </c>
      <c r="CD49" s="29">
        <v>2</v>
      </c>
      <c r="CE49" s="30" t="s">
        <v>121</v>
      </c>
      <c r="CF49" s="32">
        <v>0.0010900000000000007</v>
      </c>
      <c r="CG49" s="33">
        <v>0.0010900000000000007</v>
      </c>
      <c r="CH49" s="29">
        <f>IF(CG49&lt;0.00015,1,0)</f>
        <v>0</v>
      </c>
      <c r="CI49" s="34">
        <v>0.018670000000000186</v>
      </c>
      <c r="CJ49" s="33">
        <v>0.018670000000000186</v>
      </c>
      <c r="CK49" s="29">
        <f>IF(CJ49&lt;0.00015,1,0)</f>
        <v>0</v>
      </c>
      <c r="CL49" s="29">
        <f>IF(AND(CH49=1,CK49=1),1,0)</f>
        <v>0</v>
      </c>
      <c r="CM49" s="30">
        <f>IF(OR(CH49=1,CK49=1),1,0)</f>
        <v>0</v>
      </c>
      <c r="CN49" s="35">
        <v>1</v>
      </c>
      <c r="CO49" s="36" t="b">
        <f>IF(OR(BU49=AO49,BU49=AN49,BU49=AL49,BW49=AO49,BW49=AN49,BW49=AL49),TRUE,FALSE)</f>
        <v>1</v>
      </c>
      <c r="CP49" s="30"/>
      <c r="CQ49" s="30">
        <v>1</v>
      </c>
      <c r="CR49" s="30">
        <v>1</v>
      </c>
      <c r="CS49" s="31" t="str">
        <f>IF(AND(BZ49=2,CN49=1,OR(CO49=TRUE,CP49="VERIFIED")),"YES","NO")</f>
        <v>YES</v>
      </c>
      <c r="CT49" s="30"/>
    </row>
    <row r="50" spans="1:98" ht="12.75">
      <c r="A50" s="26" t="s">
        <v>181</v>
      </c>
      <c r="B50" s="27" t="s">
        <v>157</v>
      </c>
      <c r="C50" s="28">
        <v>41069</v>
      </c>
      <c r="D50" s="27" t="s">
        <v>119</v>
      </c>
      <c r="E50" s="27" t="s">
        <v>120</v>
      </c>
      <c r="F50" s="27"/>
      <c r="G50" s="29"/>
      <c r="H50" s="29"/>
      <c r="I50" s="29"/>
      <c r="J50" s="29"/>
      <c r="K50" s="29"/>
      <c r="L50" s="29"/>
      <c r="M50" s="29"/>
      <c r="N50" s="29"/>
      <c r="O50" s="29"/>
      <c r="P50" s="29">
        <v>1</v>
      </c>
      <c r="Q50" s="29">
        <v>1</v>
      </c>
      <c r="R50" s="29">
        <v>1</v>
      </c>
      <c r="S50" s="29">
        <v>1</v>
      </c>
      <c r="T50" s="29">
        <v>1</v>
      </c>
      <c r="U50" s="29">
        <v>2</v>
      </c>
      <c r="V50" s="29">
        <v>3</v>
      </c>
      <c r="W50" s="29">
        <v>3</v>
      </c>
      <c r="X50" s="29">
        <v>2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2</v>
      </c>
      <c r="AT50" s="30" t="s">
        <v>121</v>
      </c>
      <c r="AU50" s="31"/>
      <c r="AV50" s="29"/>
      <c r="AW50" s="29"/>
      <c r="AX50" s="29"/>
      <c r="AY50" s="29"/>
      <c r="AZ50" s="29"/>
      <c r="BA50" s="27"/>
      <c r="BB50" s="27"/>
      <c r="BC50" s="28">
        <v>41095</v>
      </c>
      <c r="BD50" s="27"/>
      <c r="BE50" s="27"/>
      <c r="BF50" s="27" t="s">
        <v>122</v>
      </c>
      <c r="BG50" s="27" t="s">
        <v>122</v>
      </c>
      <c r="BH50" s="27" t="s">
        <v>122</v>
      </c>
      <c r="BI50" s="29">
        <v>1</v>
      </c>
      <c r="BJ50" s="27" t="s">
        <v>159</v>
      </c>
      <c r="BK50" s="27" t="s">
        <v>121</v>
      </c>
      <c r="BL50" s="27" t="s">
        <v>159</v>
      </c>
      <c r="BM50" s="27" t="s">
        <v>121</v>
      </c>
      <c r="BN50" s="27" t="s">
        <v>159</v>
      </c>
      <c r="BO50" s="27" t="s">
        <v>160</v>
      </c>
      <c r="BP50" s="27" t="s">
        <v>122</v>
      </c>
      <c r="BQ50" s="29">
        <v>1</v>
      </c>
      <c r="BR50" s="27" t="s">
        <v>122</v>
      </c>
      <c r="BS50" s="27" t="s">
        <v>121</v>
      </c>
      <c r="BT50" s="27" t="s">
        <v>122</v>
      </c>
      <c r="BU50" s="27"/>
      <c r="BV50" s="27"/>
      <c r="BW50" s="29"/>
      <c r="BX50" s="29"/>
      <c r="BY50" s="30"/>
      <c r="BZ50" s="31">
        <v>2</v>
      </c>
      <c r="CA50" s="27"/>
      <c r="CB50" s="27"/>
      <c r="CC50" s="29">
        <v>2</v>
      </c>
      <c r="CD50" s="29">
        <v>2</v>
      </c>
      <c r="CE50" s="30" t="s">
        <v>121</v>
      </c>
      <c r="CF50" s="32">
        <v>-0.0030600000000000002</v>
      </c>
      <c r="CG50" s="33">
        <v>0.0030600000000000002</v>
      </c>
      <c r="CH50" s="29">
        <f>IF(CG50&lt;0.00015,1,0)</f>
        <v>0</v>
      </c>
      <c r="CI50" s="34">
        <v>-0.011829999999996232</v>
      </c>
      <c r="CJ50" s="33">
        <v>0.011829999999996232</v>
      </c>
      <c r="CK50" s="29">
        <f>IF(CJ50&lt;0.00015,1,0)</f>
        <v>0</v>
      </c>
      <c r="CL50" s="29">
        <f>IF(AND(CH50=1,CK50=1),1,0)</f>
        <v>0</v>
      </c>
      <c r="CM50" s="30">
        <f>IF(OR(CH50=1,CK50=1),1,0)</f>
        <v>0</v>
      </c>
      <c r="CN50" s="35">
        <v>1</v>
      </c>
      <c r="CO50" s="36" t="b">
        <f>IF(OR(BU50=AO50,BU50=AN50,BU50=AL50,BW50=AO50,BW50=AN50,BW50=AL50),TRUE,FALSE)</f>
        <v>1</v>
      </c>
      <c r="CP50" s="30"/>
      <c r="CQ50" s="30">
        <v>2</v>
      </c>
      <c r="CR50" s="30">
        <v>2</v>
      </c>
      <c r="CS50" s="31" t="str">
        <f>IF(AND(BZ50=2,CN50=1,OR(CO50=TRUE,CP50="VERIFIED")),"YES","NO")</f>
        <v>YES</v>
      </c>
      <c r="CT50" s="30"/>
    </row>
    <row r="51" spans="1:98" ht="12.75">
      <c r="A51" s="26" t="s">
        <v>182</v>
      </c>
      <c r="B51" s="27" t="s">
        <v>157</v>
      </c>
      <c r="C51" s="28">
        <v>41069</v>
      </c>
      <c r="D51" s="27" t="s">
        <v>119</v>
      </c>
      <c r="E51" s="27" t="s">
        <v>120</v>
      </c>
      <c r="F51" s="27"/>
      <c r="G51" s="29"/>
      <c r="H51" s="29"/>
      <c r="I51" s="29"/>
      <c r="J51" s="29"/>
      <c r="K51" s="29"/>
      <c r="L51" s="29"/>
      <c r="M51" s="29"/>
      <c r="N51" s="29"/>
      <c r="O51" s="29"/>
      <c r="P51" s="29">
        <v>1</v>
      </c>
      <c r="Q51" s="29">
        <v>1</v>
      </c>
      <c r="R51" s="29">
        <v>1</v>
      </c>
      <c r="S51" s="29">
        <v>2</v>
      </c>
      <c r="T51" s="29">
        <v>2</v>
      </c>
      <c r="U51" s="29">
        <v>2</v>
      </c>
      <c r="V51" s="29">
        <v>3</v>
      </c>
      <c r="W51" s="29">
        <v>3</v>
      </c>
      <c r="X51" s="29">
        <v>2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>
        <v>2</v>
      </c>
      <c r="AT51" s="30" t="s">
        <v>121</v>
      </c>
      <c r="AU51" s="31"/>
      <c r="AV51" s="29"/>
      <c r="AW51" s="29"/>
      <c r="AX51" s="29"/>
      <c r="AY51" s="27"/>
      <c r="AZ51" s="27"/>
      <c r="BA51" s="27"/>
      <c r="BB51" s="27"/>
      <c r="BC51" s="28">
        <v>41095</v>
      </c>
      <c r="BD51" s="27"/>
      <c r="BE51" s="27"/>
      <c r="BF51" s="27" t="s">
        <v>122</v>
      </c>
      <c r="BG51" s="27" t="s">
        <v>122</v>
      </c>
      <c r="BH51" s="27" t="s">
        <v>122</v>
      </c>
      <c r="BI51" s="29">
        <v>1</v>
      </c>
      <c r="BJ51" s="27" t="s">
        <v>159</v>
      </c>
      <c r="BK51" s="27" t="s">
        <v>121</v>
      </c>
      <c r="BL51" s="27" t="s">
        <v>159</v>
      </c>
      <c r="BM51" s="27" t="s">
        <v>121</v>
      </c>
      <c r="BN51" s="27" t="s">
        <v>159</v>
      </c>
      <c r="BO51" s="27" t="s">
        <v>160</v>
      </c>
      <c r="BP51" s="27" t="s">
        <v>122</v>
      </c>
      <c r="BQ51" s="27" t="s">
        <v>122</v>
      </c>
      <c r="BR51" s="27" t="s">
        <v>122</v>
      </c>
      <c r="BS51" s="27" t="s">
        <v>121</v>
      </c>
      <c r="BT51" s="27" t="s">
        <v>122</v>
      </c>
      <c r="BU51" s="27"/>
      <c r="BV51" s="27"/>
      <c r="BW51" s="29"/>
      <c r="BX51" s="29"/>
      <c r="BY51" s="30"/>
      <c r="BZ51" s="31">
        <v>2</v>
      </c>
      <c r="CA51" s="27"/>
      <c r="CB51" s="27"/>
      <c r="CC51" s="29">
        <v>2</v>
      </c>
      <c r="CD51" s="29">
        <v>2</v>
      </c>
      <c r="CE51" s="30" t="s">
        <v>121</v>
      </c>
      <c r="CF51" s="32">
        <v>-0.00604</v>
      </c>
      <c r="CG51" s="33">
        <v>0.00604</v>
      </c>
      <c r="CH51" s="29">
        <f>IF(CG51&lt;0.00015,1,0)</f>
        <v>0</v>
      </c>
      <c r="CI51" s="34">
        <v>-0.01337000000000188</v>
      </c>
      <c r="CJ51" s="33">
        <v>0.01337000000000188</v>
      </c>
      <c r="CK51" s="29">
        <f>IF(CJ51&lt;0.00015,1,0)</f>
        <v>0</v>
      </c>
      <c r="CL51" s="29">
        <f>IF(AND(CH51=1,CK51=1),1,0)</f>
        <v>0</v>
      </c>
      <c r="CM51" s="30">
        <f>IF(OR(CH51=1,CK51=1),1,0)</f>
        <v>0</v>
      </c>
      <c r="CN51" s="35">
        <v>1</v>
      </c>
      <c r="CO51" s="36" t="b">
        <f>IF(OR(BU51=AO51,BU51=AN51,BU51=AL51,BW51=AO51,BW51=AN51,BW51=AL51),TRUE,FALSE)</f>
        <v>1</v>
      </c>
      <c r="CP51" s="30"/>
      <c r="CQ51" s="30">
        <v>2</v>
      </c>
      <c r="CR51" s="30">
        <v>1</v>
      </c>
      <c r="CS51" s="31" t="str">
        <f>IF(AND(BZ51=2,CN51=1,OR(CO51=TRUE,CP51="VERIFIED")),"YES","NO")</f>
        <v>YES</v>
      </c>
      <c r="CT51" s="30"/>
    </row>
    <row r="52" spans="1:98" ht="12.75">
      <c r="A52" s="26" t="s">
        <v>183</v>
      </c>
      <c r="B52" s="27" t="s">
        <v>157</v>
      </c>
      <c r="C52" s="28">
        <v>41069</v>
      </c>
      <c r="D52" s="27" t="s">
        <v>119</v>
      </c>
      <c r="E52" s="27" t="s">
        <v>120</v>
      </c>
      <c r="F52" s="27"/>
      <c r="G52" s="29"/>
      <c r="H52" s="29"/>
      <c r="I52" s="29"/>
      <c r="J52" s="29"/>
      <c r="K52" s="29"/>
      <c r="L52" s="29"/>
      <c r="M52" s="29"/>
      <c r="N52" s="29"/>
      <c r="O52" s="29"/>
      <c r="P52" s="29">
        <v>1</v>
      </c>
      <c r="Q52" s="29">
        <v>1</v>
      </c>
      <c r="R52" s="29">
        <v>1</v>
      </c>
      <c r="S52" s="29">
        <v>1</v>
      </c>
      <c r="T52" s="29">
        <v>1</v>
      </c>
      <c r="U52" s="29">
        <v>2</v>
      </c>
      <c r="V52" s="29">
        <v>3</v>
      </c>
      <c r="W52" s="29">
        <v>3</v>
      </c>
      <c r="X52" s="29">
        <v>2</v>
      </c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>
        <v>2</v>
      </c>
      <c r="AT52" s="30" t="s">
        <v>121</v>
      </c>
      <c r="AU52" s="31"/>
      <c r="AV52" s="29"/>
      <c r="AW52" s="29"/>
      <c r="AX52" s="29"/>
      <c r="AY52" s="29"/>
      <c r="AZ52" s="29"/>
      <c r="BA52" s="27"/>
      <c r="BB52" s="27"/>
      <c r="BC52" s="28">
        <v>41095</v>
      </c>
      <c r="BD52" s="27"/>
      <c r="BE52" s="27"/>
      <c r="BF52" s="27" t="s">
        <v>122</v>
      </c>
      <c r="BG52" s="27" t="s">
        <v>122</v>
      </c>
      <c r="BH52" s="27" t="s">
        <v>122</v>
      </c>
      <c r="BI52" s="29">
        <v>1</v>
      </c>
      <c r="BJ52" s="27" t="s">
        <v>159</v>
      </c>
      <c r="BK52" s="27" t="s">
        <v>121</v>
      </c>
      <c r="BL52" s="27" t="s">
        <v>159</v>
      </c>
      <c r="BM52" s="27" t="s">
        <v>121</v>
      </c>
      <c r="BN52" s="27" t="s">
        <v>159</v>
      </c>
      <c r="BO52" s="27" t="s">
        <v>160</v>
      </c>
      <c r="BP52" s="27" t="s">
        <v>122</v>
      </c>
      <c r="BQ52" s="29">
        <v>1</v>
      </c>
      <c r="BR52" s="27" t="s">
        <v>122</v>
      </c>
      <c r="BS52" s="27" t="s">
        <v>121</v>
      </c>
      <c r="BT52" s="27" t="s">
        <v>122</v>
      </c>
      <c r="BU52" s="27"/>
      <c r="BV52" s="27"/>
      <c r="BW52" s="29"/>
      <c r="BX52" s="29"/>
      <c r="BY52" s="30"/>
      <c r="BZ52" s="31">
        <v>1</v>
      </c>
      <c r="CA52" s="27"/>
      <c r="CB52" s="47"/>
      <c r="CC52" s="29">
        <v>1</v>
      </c>
      <c r="CD52" s="29">
        <v>1</v>
      </c>
      <c r="CE52" s="30">
        <v>1</v>
      </c>
      <c r="CF52" s="32">
        <v>-2.0000000000002655E-05</v>
      </c>
      <c r="CG52" s="33">
        <v>2.0000000000002655E-05</v>
      </c>
      <c r="CH52" s="29">
        <f>IF(CG52&lt;0.00015,1,0)</f>
        <v>1</v>
      </c>
      <c r="CI52" s="34">
        <v>0</v>
      </c>
      <c r="CJ52" s="33">
        <v>0</v>
      </c>
      <c r="CK52" s="29">
        <f>IF(CJ52&lt;0.00015,1,0)</f>
        <v>1</v>
      </c>
      <c r="CL52" s="29">
        <f>IF(AND(CH52=1,CK52=1),1,0)</f>
        <v>1</v>
      </c>
      <c r="CM52" s="30">
        <f>IF(OR(CH52=1,CK52=1),1,0)</f>
        <v>1</v>
      </c>
      <c r="CN52" s="35">
        <v>1</v>
      </c>
      <c r="CO52" s="36" t="s">
        <v>124</v>
      </c>
      <c r="CP52" s="30"/>
      <c r="CQ52" s="30">
        <v>2</v>
      </c>
      <c r="CR52" s="37">
        <v>2</v>
      </c>
      <c r="CS52" s="31" t="str">
        <f>IF(AND(BZ52=2,CN52=1,OR(CO52=TRUE,CP52="VERIFIED")),"YES","NO")</f>
        <v>NO</v>
      </c>
      <c r="CT52" s="40" t="s">
        <v>124</v>
      </c>
    </row>
    <row r="53" spans="1:98" ht="12.75">
      <c r="A53" s="26" t="s">
        <v>184</v>
      </c>
      <c r="B53" s="27" t="s">
        <v>118</v>
      </c>
      <c r="C53" s="28">
        <v>41070</v>
      </c>
      <c r="D53" s="27" t="s">
        <v>119</v>
      </c>
      <c r="E53" s="27" t="s">
        <v>120</v>
      </c>
      <c r="F53" s="27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>
        <v>1</v>
      </c>
      <c r="R53" s="29">
        <v>1</v>
      </c>
      <c r="S53" s="29">
        <v>4</v>
      </c>
      <c r="T53" s="29">
        <v>4</v>
      </c>
      <c r="U53" s="29">
        <v>2</v>
      </c>
      <c r="V53" s="29">
        <v>3</v>
      </c>
      <c r="W53" s="29">
        <v>3</v>
      </c>
      <c r="X53" s="29">
        <v>2</v>
      </c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7"/>
      <c r="AO53" s="27"/>
      <c r="AP53" s="29"/>
      <c r="AQ53" s="29"/>
      <c r="AR53" s="29"/>
      <c r="AS53" s="29">
        <v>2</v>
      </c>
      <c r="AT53" s="30" t="s">
        <v>121</v>
      </c>
      <c r="AU53" s="31"/>
      <c r="AV53" s="29"/>
      <c r="AW53" s="29"/>
      <c r="AX53" s="29"/>
      <c r="AY53" s="27"/>
      <c r="AZ53" s="27"/>
      <c r="BA53" s="27"/>
      <c r="BB53" s="27"/>
      <c r="BC53" s="28">
        <v>41094</v>
      </c>
      <c r="BD53" s="27"/>
      <c r="BE53" s="27"/>
      <c r="BF53" s="27" t="s">
        <v>122</v>
      </c>
      <c r="BG53" s="27" t="s">
        <v>122</v>
      </c>
      <c r="BH53" s="27" t="s">
        <v>122</v>
      </c>
      <c r="BI53" s="29">
        <v>1</v>
      </c>
      <c r="BJ53" s="27" t="s">
        <v>159</v>
      </c>
      <c r="BK53" s="27" t="s">
        <v>121</v>
      </c>
      <c r="BL53" s="27" t="s">
        <v>159</v>
      </c>
      <c r="BM53" s="27" t="s">
        <v>121</v>
      </c>
      <c r="BN53" s="27" t="s">
        <v>159</v>
      </c>
      <c r="BO53" s="27" t="s">
        <v>160</v>
      </c>
      <c r="BP53" s="27" t="s">
        <v>122</v>
      </c>
      <c r="BQ53" s="29">
        <v>1</v>
      </c>
      <c r="BR53" s="27" t="s">
        <v>122</v>
      </c>
      <c r="BS53" s="27" t="s">
        <v>121</v>
      </c>
      <c r="BT53" s="27" t="s">
        <v>122</v>
      </c>
      <c r="BU53" s="27"/>
      <c r="BV53" s="27"/>
      <c r="BW53" s="29"/>
      <c r="BX53" s="29"/>
      <c r="BY53" s="30"/>
      <c r="BZ53" s="31">
        <v>2</v>
      </c>
      <c r="CA53" s="27"/>
      <c r="CB53" s="27"/>
      <c r="CC53" s="29">
        <v>1</v>
      </c>
      <c r="CD53" s="29">
        <v>1</v>
      </c>
      <c r="CE53" s="30">
        <v>1</v>
      </c>
      <c r="CF53" s="32">
        <v>0</v>
      </c>
      <c r="CG53" s="33">
        <v>0</v>
      </c>
      <c r="CH53" s="29">
        <f>IF(CG53&lt;0.00015,1,0)</f>
        <v>1</v>
      </c>
      <c r="CI53" s="34">
        <v>-1.0000000003174137E-05</v>
      </c>
      <c r="CJ53" s="33">
        <v>1.0000000003174137E-05</v>
      </c>
      <c r="CK53" s="29">
        <f>IF(CJ53&lt;0.00015,1,0)</f>
        <v>1</v>
      </c>
      <c r="CL53" s="29">
        <f>IF(AND(CH53=1,CK53=1),1,0)</f>
        <v>1</v>
      </c>
      <c r="CM53" s="30">
        <f>IF(OR(CH53=1,CK53=1),1,0)</f>
        <v>1</v>
      </c>
      <c r="CN53" s="35">
        <v>1</v>
      </c>
      <c r="CO53" s="36" t="b">
        <f>IF(OR(BU53=AO53,BU53=AN53,BU53=AL53,BW53=AO53,BW53=AN53,BW53=AL53),TRUE,FALSE)</f>
        <v>1</v>
      </c>
      <c r="CP53" s="30"/>
      <c r="CQ53" s="30">
        <v>2</v>
      </c>
      <c r="CR53" s="29">
        <v>1</v>
      </c>
      <c r="CS53" s="31" t="str">
        <f>IF(AND(BZ53=2,CN53=1,OR(CO53=TRUE,CP53="VERIFIED")),"YES","NO")</f>
        <v>YES</v>
      </c>
      <c r="CT53" s="38"/>
    </row>
    <row r="54" spans="1:98" ht="12.75">
      <c r="A54" s="26" t="s">
        <v>185</v>
      </c>
      <c r="B54" s="27" t="s">
        <v>118</v>
      </c>
      <c r="C54" s="28">
        <v>41070</v>
      </c>
      <c r="D54" s="27" t="s">
        <v>119</v>
      </c>
      <c r="E54" s="27" t="s">
        <v>120</v>
      </c>
      <c r="F54" s="27"/>
      <c r="G54" s="29"/>
      <c r="H54" s="29"/>
      <c r="I54" s="29"/>
      <c r="J54" s="29"/>
      <c r="K54" s="29"/>
      <c r="L54" s="29"/>
      <c r="M54" s="29"/>
      <c r="N54" s="29"/>
      <c r="O54" s="29"/>
      <c r="P54" s="29">
        <v>1</v>
      </c>
      <c r="Q54" s="29">
        <v>1</v>
      </c>
      <c r="R54" s="29">
        <v>1</v>
      </c>
      <c r="S54" s="29">
        <v>2</v>
      </c>
      <c r="T54" s="29">
        <v>1</v>
      </c>
      <c r="U54" s="29">
        <v>2</v>
      </c>
      <c r="V54" s="29">
        <v>3</v>
      </c>
      <c r="W54" s="29">
        <v>3</v>
      </c>
      <c r="X54" s="29">
        <v>2</v>
      </c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>
        <v>2</v>
      </c>
      <c r="AT54" s="30" t="s">
        <v>121</v>
      </c>
      <c r="AU54" s="31"/>
      <c r="AV54" s="29"/>
      <c r="AW54" s="29"/>
      <c r="AX54" s="29"/>
      <c r="AY54" s="29"/>
      <c r="AZ54" s="29"/>
      <c r="BA54" s="29"/>
      <c r="BB54" s="29"/>
      <c r="BC54" s="28">
        <v>41102</v>
      </c>
      <c r="BD54" s="29"/>
      <c r="BE54" s="29"/>
      <c r="BF54" s="29">
        <v>1</v>
      </c>
      <c r="BG54" s="29">
        <v>1</v>
      </c>
      <c r="BH54" s="29">
        <v>1</v>
      </c>
      <c r="BI54" s="29">
        <v>1</v>
      </c>
      <c r="BJ54" s="29">
        <v>2</v>
      </c>
      <c r="BK54" s="29" t="s">
        <v>121</v>
      </c>
      <c r="BL54" s="29">
        <v>2</v>
      </c>
      <c r="BM54" s="27" t="s">
        <v>121</v>
      </c>
      <c r="BN54" s="29">
        <v>2</v>
      </c>
      <c r="BO54" s="29">
        <v>3</v>
      </c>
      <c r="BP54" s="29">
        <v>1</v>
      </c>
      <c r="BQ54" s="29">
        <v>1</v>
      </c>
      <c r="BR54" s="29">
        <v>1</v>
      </c>
      <c r="BS54" s="29" t="s">
        <v>121</v>
      </c>
      <c r="BT54" s="29">
        <v>1</v>
      </c>
      <c r="BU54" s="29"/>
      <c r="BV54" s="29"/>
      <c r="BW54" s="29"/>
      <c r="BX54" s="29"/>
      <c r="BY54" s="30"/>
      <c r="BZ54" s="31">
        <v>1</v>
      </c>
      <c r="CA54" s="27"/>
      <c r="CB54" s="27"/>
      <c r="CC54" s="29">
        <v>1</v>
      </c>
      <c r="CD54" s="29">
        <v>1</v>
      </c>
      <c r="CE54" s="30">
        <v>1</v>
      </c>
      <c r="CF54" s="32">
        <v>-7.999999999999674E-05</v>
      </c>
      <c r="CG54" s="33">
        <v>7.999999999999674E-05</v>
      </c>
      <c r="CH54" s="29">
        <f>IF(CG54&lt;0.00015,1,0)</f>
        <v>1</v>
      </c>
      <c r="CI54" s="34">
        <v>-4.000000000559112E-05</v>
      </c>
      <c r="CJ54" s="33">
        <v>4.000000000559112E-05</v>
      </c>
      <c r="CK54" s="29">
        <f>IF(CJ54&lt;0.00015,1,0)</f>
        <v>1</v>
      </c>
      <c r="CL54" s="29">
        <f>IF(AND(CH54=1,CK54=1),1,0)</f>
        <v>1</v>
      </c>
      <c r="CM54" s="30">
        <f>IF(OR(CH54=1,CK54=1),1,0)</f>
        <v>1</v>
      </c>
      <c r="CN54" s="35">
        <v>1</v>
      </c>
      <c r="CO54" s="36" t="s">
        <v>124</v>
      </c>
      <c r="CP54" s="30"/>
      <c r="CQ54" s="30">
        <v>2</v>
      </c>
      <c r="CR54" s="37">
        <v>2</v>
      </c>
      <c r="CS54" s="31" t="str">
        <f>IF(AND(BZ54=2,CN54=1,OR(CO54=TRUE,CP54="VERIFIED")),"YES","NO")</f>
        <v>NO</v>
      </c>
      <c r="CT54" s="40" t="s">
        <v>124</v>
      </c>
    </row>
    <row r="55" spans="1:98" ht="12.75">
      <c r="A55" s="26" t="s">
        <v>186</v>
      </c>
      <c r="B55" s="27" t="s">
        <v>118</v>
      </c>
      <c r="C55" s="28">
        <v>41070</v>
      </c>
      <c r="D55" s="27" t="s">
        <v>119</v>
      </c>
      <c r="E55" s="27" t="s">
        <v>120</v>
      </c>
      <c r="F55" s="27"/>
      <c r="G55" s="29"/>
      <c r="H55" s="29"/>
      <c r="I55" s="29"/>
      <c r="J55" s="29"/>
      <c r="K55" s="29"/>
      <c r="L55" s="29"/>
      <c r="M55" s="29"/>
      <c r="N55" s="29"/>
      <c r="O55" s="29"/>
      <c r="P55" s="29">
        <v>1</v>
      </c>
      <c r="Q55" s="29">
        <v>1</v>
      </c>
      <c r="R55" s="29">
        <v>1</v>
      </c>
      <c r="S55" s="29">
        <v>2</v>
      </c>
      <c r="T55" s="29">
        <v>2</v>
      </c>
      <c r="U55" s="29">
        <v>2</v>
      </c>
      <c r="V55" s="29">
        <v>3</v>
      </c>
      <c r="W55" s="29">
        <v>3</v>
      </c>
      <c r="X55" s="29">
        <v>2</v>
      </c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v>2</v>
      </c>
      <c r="AT55" s="30" t="s">
        <v>121</v>
      </c>
      <c r="AU55" s="31"/>
      <c r="AV55" s="29"/>
      <c r="AW55" s="29"/>
      <c r="AX55" s="29"/>
      <c r="AY55" s="29"/>
      <c r="AZ55" s="29"/>
      <c r="BA55" s="29"/>
      <c r="BB55" s="29"/>
      <c r="BC55" s="28">
        <v>41102</v>
      </c>
      <c r="BD55" s="29"/>
      <c r="BE55" s="29"/>
      <c r="BF55" s="29">
        <v>2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30"/>
      <c r="BZ55" s="31">
        <v>1</v>
      </c>
      <c r="CA55" s="27"/>
      <c r="CB55" s="27"/>
      <c r="CC55" s="29">
        <v>1</v>
      </c>
      <c r="CD55" s="29">
        <v>1</v>
      </c>
      <c r="CE55" s="30">
        <v>1</v>
      </c>
      <c r="CF55" s="32">
        <v>-3.999999999999837E-05</v>
      </c>
      <c r="CG55" s="33">
        <v>3.999999999999837E-05</v>
      </c>
      <c r="CH55" s="29">
        <f>IF(CG55&lt;0.00015,1,0)</f>
        <v>1</v>
      </c>
      <c r="CI55" s="34">
        <v>-1.9999999999242846E-05</v>
      </c>
      <c r="CJ55" s="33">
        <v>1.9999999999242846E-05</v>
      </c>
      <c r="CK55" s="29">
        <f>IF(CJ55&lt;0.00015,1,0)</f>
        <v>1</v>
      </c>
      <c r="CL55" s="29">
        <f>IF(AND(CH55=1,CK55=1),1,0)</f>
        <v>1</v>
      </c>
      <c r="CM55" s="30">
        <f>IF(OR(CH55=1,CK55=1),1,0)</f>
        <v>1</v>
      </c>
      <c r="CN55" s="35">
        <v>1</v>
      </c>
      <c r="CO55" s="36" t="s">
        <v>124</v>
      </c>
      <c r="CP55" s="30"/>
      <c r="CQ55" s="30">
        <v>2</v>
      </c>
      <c r="CR55" s="37">
        <v>2</v>
      </c>
      <c r="CS55" s="31" t="str">
        <f>IF(AND(BZ55=2,CN55=1,OR(CO55=TRUE,CP55="VERIFIED")),"YES","NO")</f>
        <v>NO</v>
      </c>
      <c r="CT55" s="40" t="s">
        <v>187</v>
      </c>
    </row>
    <row r="56" spans="1:98" ht="12.75">
      <c r="A56" s="26" t="s">
        <v>188</v>
      </c>
      <c r="B56" s="27" t="s">
        <v>118</v>
      </c>
      <c r="C56" s="28">
        <v>41070</v>
      </c>
      <c r="D56" s="27" t="s">
        <v>119</v>
      </c>
      <c r="E56" s="27" t="s">
        <v>120</v>
      </c>
      <c r="F56" s="27"/>
      <c r="G56" s="29"/>
      <c r="H56" s="29"/>
      <c r="I56" s="29"/>
      <c r="J56" s="29"/>
      <c r="K56" s="29"/>
      <c r="L56" s="29"/>
      <c r="M56" s="29"/>
      <c r="N56" s="29"/>
      <c r="O56" s="29"/>
      <c r="P56" s="29">
        <v>1</v>
      </c>
      <c r="Q56" s="29">
        <v>1</v>
      </c>
      <c r="R56" s="29">
        <v>1</v>
      </c>
      <c r="S56" s="29">
        <v>3</v>
      </c>
      <c r="T56" s="29">
        <v>3</v>
      </c>
      <c r="U56" s="29">
        <v>2</v>
      </c>
      <c r="V56" s="29">
        <v>3</v>
      </c>
      <c r="W56" s="29">
        <v>3</v>
      </c>
      <c r="X56" s="29">
        <v>2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2</v>
      </c>
      <c r="AT56" s="30" t="s">
        <v>121</v>
      </c>
      <c r="AU56" s="31"/>
      <c r="AV56" s="29"/>
      <c r="AW56" s="29"/>
      <c r="AX56" s="29"/>
      <c r="AY56" s="27"/>
      <c r="AZ56" s="27"/>
      <c r="BA56" s="27"/>
      <c r="BB56" s="27"/>
      <c r="BC56" s="28">
        <v>41094</v>
      </c>
      <c r="BD56" s="27"/>
      <c r="BE56" s="27"/>
      <c r="BF56" s="27" t="s">
        <v>122</v>
      </c>
      <c r="BG56" s="27" t="s">
        <v>122</v>
      </c>
      <c r="BH56" s="27" t="s">
        <v>122</v>
      </c>
      <c r="BI56" s="29">
        <v>1</v>
      </c>
      <c r="BJ56" s="27" t="s">
        <v>159</v>
      </c>
      <c r="BK56" s="27" t="s">
        <v>121</v>
      </c>
      <c r="BL56" s="27" t="s">
        <v>159</v>
      </c>
      <c r="BM56" s="27" t="s">
        <v>121</v>
      </c>
      <c r="BN56" s="27" t="s">
        <v>159</v>
      </c>
      <c r="BO56" s="27" t="s">
        <v>160</v>
      </c>
      <c r="BP56" s="27" t="s">
        <v>122</v>
      </c>
      <c r="BQ56" s="29">
        <v>1</v>
      </c>
      <c r="BR56" s="27" t="s">
        <v>122</v>
      </c>
      <c r="BS56" s="27" t="s">
        <v>121</v>
      </c>
      <c r="BT56" s="27" t="s">
        <v>122</v>
      </c>
      <c r="BU56" s="27"/>
      <c r="BV56" s="27"/>
      <c r="BW56" s="29"/>
      <c r="BX56" s="29"/>
      <c r="BY56" s="30"/>
      <c r="BZ56" s="31">
        <v>2</v>
      </c>
      <c r="CA56" s="27"/>
      <c r="CB56" s="27"/>
      <c r="CC56" s="29">
        <v>1</v>
      </c>
      <c r="CD56" s="29">
        <v>1</v>
      </c>
      <c r="CE56" s="30">
        <v>1</v>
      </c>
      <c r="CF56" s="32">
        <v>-1.9999999999999185E-05</v>
      </c>
      <c r="CG56" s="33">
        <v>1.9999999999999185E-05</v>
      </c>
      <c r="CH56" s="29">
        <f>IF(CG56&lt;0.00015,1,0)</f>
        <v>1</v>
      </c>
      <c r="CI56" s="34">
        <v>0</v>
      </c>
      <c r="CJ56" s="33">
        <v>0</v>
      </c>
      <c r="CK56" s="29">
        <f>IF(CJ56&lt;0.00015,1,0)</f>
        <v>1</v>
      </c>
      <c r="CL56" s="29">
        <f>IF(AND(CH56=1,CK56=1),1,0)</f>
        <v>1</v>
      </c>
      <c r="CM56" s="30">
        <f>IF(OR(CH56=1,CK56=1),1,0)</f>
        <v>1</v>
      </c>
      <c r="CN56" s="35">
        <v>1</v>
      </c>
      <c r="CO56" s="36" t="b">
        <f>IF(OR(BU56=AO56,BU56=AN56,BU56=AL56,BW56=AO56,BW56=AN56,BW56=AL56),TRUE,FALSE)</f>
        <v>1</v>
      </c>
      <c r="CP56" s="30"/>
      <c r="CQ56" s="30">
        <v>2</v>
      </c>
      <c r="CR56" s="29">
        <v>1</v>
      </c>
      <c r="CS56" s="31" t="str">
        <f>IF(AND(BZ56=2,CN56=1,OR(CO56=TRUE,CP56="VERIFIED")),"YES","NO")</f>
        <v>YES</v>
      </c>
      <c r="CT56" s="38"/>
    </row>
    <row r="57" spans="1:98" ht="12.75">
      <c r="A57" s="26" t="s">
        <v>189</v>
      </c>
      <c r="B57" s="27" t="s">
        <v>118</v>
      </c>
      <c r="C57" s="28">
        <v>41070</v>
      </c>
      <c r="D57" s="27" t="s">
        <v>119</v>
      </c>
      <c r="E57" s="27" t="s">
        <v>120</v>
      </c>
      <c r="F57" s="27"/>
      <c r="G57" s="29"/>
      <c r="H57" s="29"/>
      <c r="I57" s="29"/>
      <c r="J57" s="29"/>
      <c r="K57" s="29"/>
      <c r="L57" s="29"/>
      <c r="M57" s="29"/>
      <c r="N57" s="29"/>
      <c r="O57" s="29"/>
      <c r="P57" s="29">
        <v>1</v>
      </c>
      <c r="Q57" s="29">
        <v>1</v>
      </c>
      <c r="R57" s="29">
        <v>1</v>
      </c>
      <c r="S57" s="29">
        <v>2</v>
      </c>
      <c r="T57" s="29">
        <v>1</v>
      </c>
      <c r="U57" s="29">
        <v>2</v>
      </c>
      <c r="V57" s="29">
        <v>3</v>
      </c>
      <c r="W57" s="29">
        <v>3</v>
      </c>
      <c r="X57" s="29">
        <v>2</v>
      </c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2</v>
      </c>
      <c r="AT57" s="30" t="s">
        <v>121</v>
      </c>
      <c r="AU57" s="31"/>
      <c r="AV57" s="29"/>
      <c r="AW57" s="29"/>
      <c r="AX57" s="29"/>
      <c r="AY57" s="29"/>
      <c r="AZ57" s="29"/>
      <c r="BA57" s="27"/>
      <c r="BB57" s="27"/>
      <c r="BC57" s="28">
        <v>41095</v>
      </c>
      <c r="BD57" s="27"/>
      <c r="BE57" s="27"/>
      <c r="BF57" s="27" t="s">
        <v>122</v>
      </c>
      <c r="BG57" s="27" t="s">
        <v>122</v>
      </c>
      <c r="BH57" s="27" t="s">
        <v>122</v>
      </c>
      <c r="BI57" s="29">
        <v>1</v>
      </c>
      <c r="BJ57" s="27" t="s">
        <v>159</v>
      </c>
      <c r="BK57" s="27" t="s">
        <v>121</v>
      </c>
      <c r="BL57" s="27" t="s">
        <v>159</v>
      </c>
      <c r="BM57" s="27" t="s">
        <v>121</v>
      </c>
      <c r="BN57" s="27" t="s">
        <v>159</v>
      </c>
      <c r="BO57" s="27" t="s">
        <v>160</v>
      </c>
      <c r="BP57" s="27" t="s">
        <v>122</v>
      </c>
      <c r="BQ57" s="29">
        <v>1</v>
      </c>
      <c r="BR57" s="27" t="s">
        <v>122</v>
      </c>
      <c r="BS57" s="27" t="s">
        <v>121</v>
      </c>
      <c r="BT57" s="27" t="s">
        <v>122</v>
      </c>
      <c r="BU57" s="27"/>
      <c r="BV57" s="27"/>
      <c r="BW57" s="29"/>
      <c r="BX57" s="29"/>
      <c r="BY57" s="30"/>
      <c r="BZ57" s="31">
        <v>2</v>
      </c>
      <c r="CA57" s="27"/>
      <c r="CB57" s="27"/>
      <c r="CC57" s="29">
        <v>1</v>
      </c>
      <c r="CD57" s="29">
        <v>1</v>
      </c>
      <c r="CE57" s="30">
        <v>1</v>
      </c>
      <c r="CF57" s="32">
        <v>-5.000000000000143E-05</v>
      </c>
      <c r="CG57" s="33">
        <v>5.000000000000143E-05</v>
      </c>
      <c r="CH57" s="29">
        <f>IF(CG57&lt;0.00015,1,0)</f>
        <v>1</v>
      </c>
      <c r="CI57" s="34">
        <v>-5.999999999772854E-05</v>
      </c>
      <c r="CJ57" s="33">
        <v>5.999999999772854E-05</v>
      </c>
      <c r="CK57" s="29">
        <f>IF(CJ57&lt;0.00015,1,0)</f>
        <v>1</v>
      </c>
      <c r="CL57" s="29">
        <f>IF(AND(CH57=1,CK57=1),1,0)</f>
        <v>1</v>
      </c>
      <c r="CM57" s="30">
        <f>IF(OR(CH57=1,CK57=1),1,0)</f>
        <v>1</v>
      </c>
      <c r="CN57" s="35">
        <v>1</v>
      </c>
      <c r="CO57" s="36" t="b">
        <f>IF(OR(BU57=AO57,BU57=AN57,BU57=AL57,BW57=AO57,BW57=AN57,BW57=AL57),TRUE,FALSE)</f>
        <v>1</v>
      </c>
      <c r="CP57" s="30"/>
      <c r="CQ57" s="30">
        <v>2</v>
      </c>
      <c r="CR57" s="29">
        <v>1</v>
      </c>
      <c r="CS57" s="31" t="str">
        <f>IF(AND(BZ57=2,CN57=1,OR(CO57=TRUE,CP57="VERIFIED")),"YES","NO")</f>
        <v>YES</v>
      </c>
      <c r="CT57" s="38"/>
    </row>
    <row r="58" spans="1:98" ht="12.75">
      <c r="A58" s="26" t="s">
        <v>190</v>
      </c>
      <c r="B58" s="27" t="s">
        <v>118</v>
      </c>
      <c r="C58" s="28">
        <v>41070</v>
      </c>
      <c r="D58" s="27" t="s">
        <v>119</v>
      </c>
      <c r="E58" s="27" t="s">
        <v>120</v>
      </c>
      <c r="F58" s="27"/>
      <c r="G58" s="29"/>
      <c r="H58" s="29"/>
      <c r="I58" s="29"/>
      <c r="J58" s="29"/>
      <c r="K58" s="29"/>
      <c r="L58" s="29"/>
      <c r="M58" s="29"/>
      <c r="N58" s="29"/>
      <c r="O58" s="29"/>
      <c r="P58" s="29">
        <v>1</v>
      </c>
      <c r="Q58" s="29">
        <v>1</v>
      </c>
      <c r="R58" s="29">
        <v>1</v>
      </c>
      <c r="S58" s="29">
        <v>2</v>
      </c>
      <c r="T58" s="29">
        <v>2</v>
      </c>
      <c r="U58" s="29">
        <v>2</v>
      </c>
      <c r="V58" s="29">
        <v>3</v>
      </c>
      <c r="W58" s="29">
        <v>3</v>
      </c>
      <c r="X58" s="29">
        <v>2</v>
      </c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>
        <v>2</v>
      </c>
      <c r="AT58" s="30" t="s">
        <v>121</v>
      </c>
      <c r="AU58" s="31"/>
      <c r="AV58" s="29"/>
      <c r="AW58" s="29"/>
      <c r="AX58" s="29"/>
      <c r="AY58" s="29"/>
      <c r="AZ58" s="27"/>
      <c r="BA58" s="27"/>
      <c r="BB58" s="27"/>
      <c r="BC58" s="28">
        <v>41094</v>
      </c>
      <c r="BD58" s="27"/>
      <c r="BE58" s="27"/>
      <c r="BF58" s="27" t="s">
        <v>122</v>
      </c>
      <c r="BG58" s="27" t="s">
        <v>122</v>
      </c>
      <c r="BH58" s="27" t="s">
        <v>122</v>
      </c>
      <c r="BI58" s="29">
        <v>1</v>
      </c>
      <c r="BJ58" s="27" t="s">
        <v>159</v>
      </c>
      <c r="BK58" s="27" t="s">
        <v>121</v>
      </c>
      <c r="BL58" s="27" t="s">
        <v>159</v>
      </c>
      <c r="BM58" s="27" t="s">
        <v>121</v>
      </c>
      <c r="BN58" s="27" t="s">
        <v>159</v>
      </c>
      <c r="BO58" s="27" t="s">
        <v>160</v>
      </c>
      <c r="BP58" s="27" t="s">
        <v>122</v>
      </c>
      <c r="BQ58" s="29">
        <v>1</v>
      </c>
      <c r="BR58" s="27" t="s">
        <v>122</v>
      </c>
      <c r="BS58" s="27" t="s">
        <v>121</v>
      </c>
      <c r="BT58" s="27" t="s">
        <v>122</v>
      </c>
      <c r="BU58" s="27"/>
      <c r="BV58" s="27"/>
      <c r="BW58" s="29"/>
      <c r="BX58" s="29"/>
      <c r="BY58" s="30"/>
      <c r="BZ58" s="31">
        <v>2</v>
      </c>
      <c r="CA58" s="27"/>
      <c r="CB58" s="27"/>
      <c r="CC58" s="29">
        <v>1</v>
      </c>
      <c r="CD58" s="29">
        <v>1</v>
      </c>
      <c r="CE58" s="30">
        <v>1</v>
      </c>
      <c r="CF58" s="32">
        <v>-5.9999999999997555E-05</v>
      </c>
      <c r="CG58" s="33">
        <v>5.9999999999997555E-05</v>
      </c>
      <c r="CH58" s="29">
        <f>IF(CG58&lt;0.00015,1,0)</f>
        <v>1</v>
      </c>
      <c r="CI58" s="34">
        <v>-5.000000000165983E-05</v>
      </c>
      <c r="CJ58" s="33">
        <v>5.000000000165983E-05</v>
      </c>
      <c r="CK58" s="29">
        <f>IF(CJ58&lt;0.00015,1,0)</f>
        <v>1</v>
      </c>
      <c r="CL58" s="29">
        <f>IF(AND(CH58=1,CK58=1),1,0)</f>
        <v>1</v>
      </c>
      <c r="CM58" s="30">
        <f>IF(OR(CH58=1,CK58=1),1,0)</f>
        <v>1</v>
      </c>
      <c r="CN58" s="35">
        <v>1</v>
      </c>
      <c r="CO58" s="36" t="b">
        <f>IF(OR(BU58=AO58,BU58=AN58,BU58=AL58,BW58=AO58,BW58=AN58,BW58=AL58),TRUE,FALSE)</f>
        <v>1</v>
      </c>
      <c r="CP58" s="30"/>
      <c r="CQ58" s="30">
        <v>2</v>
      </c>
      <c r="CR58" s="29">
        <v>1</v>
      </c>
      <c r="CS58" s="31" t="str">
        <f>IF(AND(BZ58=2,CN58=1,OR(CO58=TRUE,CP58="VERIFIED")),"YES","NO")</f>
        <v>YES</v>
      </c>
      <c r="CT58" s="38"/>
    </row>
    <row r="59" spans="1:98" ht="12.75">
      <c r="A59" s="26" t="s">
        <v>191</v>
      </c>
      <c r="B59" s="27" t="s">
        <v>118</v>
      </c>
      <c r="C59" s="28">
        <v>41070</v>
      </c>
      <c r="D59" s="27" t="s">
        <v>119</v>
      </c>
      <c r="E59" s="27" t="s">
        <v>120</v>
      </c>
      <c r="F59" s="27"/>
      <c r="G59" s="29"/>
      <c r="H59" s="29"/>
      <c r="I59" s="29"/>
      <c r="J59" s="29"/>
      <c r="K59" s="29"/>
      <c r="L59" s="29"/>
      <c r="M59" s="29"/>
      <c r="N59" s="29"/>
      <c r="O59" s="29"/>
      <c r="P59" s="29">
        <v>1</v>
      </c>
      <c r="Q59" s="29">
        <v>1</v>
      </c>
      <c r="R59" s="29">
        <v>1</v>
      </c>
      <c r="S59" s="29">
        <v>2</v>
      </c>
      <c r="T59" s="29">
        <v>4</v>
      </c>
      <c r="U59" s="29">
        <v>2</v>
      </c>
      <c r="V59" s="29">
        <v>3</v>
      </c>
      <c r="W59" s="29">
        <v>3</v>
      </c>
      <c r="X59" s="29">
        <v>2</v>
      </c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>
        <v>2</v>
      </c>
      <c r="AT59" s="30" t="s">
        <v>121</v>
      </c>
      <c r="AU59" s="31"/>
      <c r="AV59" s="29"/>
      <c r="AW59" s="29"/>
      <c r="AX59" s="29"/>
      <c r="AY59" s="29"/>
      <c r="AZ59" s="29"/>
      <c r="BA59" s="27"/>
      <c r="BB59" s="27"/>
      <c r="BC59" s="28">
        <v>41095</v>
      </c>
      <c r="BD59" s="27"/>
      <c r="BE59" s="27"/>
      <c r="BF59" s="27" t="s">
        <v>122</v>
      </c>
      <c r="BG59" s="27" t="s">
        <v>122</v>
      </c>
      <c r="BH59" s="27" t="s">
        <v>122</v>
      </c>
      <c r="BI59" s="29">
        <v>1</v>
      </c>
      <c r="BJ59" s="27" t="s">
        <v>159</v>
      </c>
      <c r="BK59" s="27" t="s">
        <v>121</v>
      </c>
      <c r="BL59" s="27" t="s">
        <v>159</v>
      </c>
      <c r="BM59" s="27" t="s">
        <v>121</v>
      </c>
      <c r="BN59" s="27" t="s">
        <v>159</v>
      </c>
      <c r="BO59" s="27" t="s">
        <v>160</v>
      </c>
      <c r="BP59" s="27" t="s">
        <v>122</v>
      </c>
      <c r="BQ59" s="29">
        <v>1</v>
      </c>
      <c r="BR59" s="27" t="s">
        <v>122</v>
      </c>
      <c r="BS59" s="27" t="s">
        <v>121</v>
      </c>
      <c r="BT59" s="27" t="s">
        <v>122</v>
      </c>
      <c r="BU59" s="27"/>
      <c r="BV59" s="27"/>
      <c r="BW59" s="29"/>
      <c r="BX59" s="29"/>
      <c r="BY59" s="30"/>
      <c r="BZ59" s="31">
        <v>2</v>
      </c>
      <c r="CA59" s="27"/>
      <c r="CB59" s="27"/>
      <c r="CC59" s="29">
        <v>1</v>
      </c>
      <c r="CD59" s="29">
        <v>1</v>
      </c>
      <c r="CE59" s="30">
        <v>1</v>
      </c>
      <c r="CF59" s="32">
        <v>-1.9999999999999185E-05</v>
      </c>
      <c r="CG59" s="33">
        <v>1.9999999999999185E-05</v>
      </c>
      <c r="CH59" s="29">
        <f>IF(CG59&lt;0.00015,1,0)</f>
        <v>1</v>
      </c>
      <c r="CI59" s="34">
        <v>-2.9999999995311555E-05</v>
      </c>
      <c r="CJ59" s="33">
        <v>2.9999999995311555E-05</v>
      </c>
      <c r="CK59" s="29">
        <f>IF(CJ59&lt;0.00015,1,0)</f>
        <v>1</v>
      </c>
      <c r="CL59" s="29">
        <f>IF(AND(CH59=1,CK59=1),1,0)</f>
        <v>1</v>
      </c>
      <c r="CM59" s="30">
        <f>IF(OR(CH59=1,CK59=1),1,0)</f>
        <v>1</v>
      </c>
      <c r="CN59" s="35">
        <v>1</v>
      </c>
      <c r="CO59" s="36" t="b">
        <f>IF(OR(BU59=AO59,BU59=AN59,BU59=AL59,BW59=AO59,BW59=AN59,BW59=AL59),TRUE,FALSE)</f>
        <v>1</v>
      </c>
      <c r="CP59" s="30"/>
      <c r="CQ59" s="30">
        <v>2</v>
      </c>
      <c r="CR59" s="29">
        <v>1</v>
      </c>
      <c r="CS59" s="31" t="str">
        <f>IF(AND(BZ59=2,CN59=1,OR(CO59=TRUE,CP59="VERIFIED")),"YES","NO")</f>
        <v>YES</v>
      </c>
      <c r="CT59" s="38"/>
    </row>
    <row r="60" spans="1:98" ht="12.75">
      <c r="A60" s="26" t="s">
        <v>192</v>
      </c>
      <c r="B60" s="27" t="s">
        <v>118</v>
      </c>
      <c r="C60" s="28">
        <v>41070</v>
      </c>
      <c r="D60" s="27" t="s">
        <v>119</v>
      </c>
      <c r="E60" s="27" t="s">
        <v>120</v>
      </c>
      <c r="F60" s="27"/>
      <c r="G60" s="29"/>
      <c r="H60" s="29"/>
      <c r="I60" s="29"/>
      <c r="J60" s="29"/>
      <c r="K60" s="29"/>
      <c r="L60" s="29"/>
      <c r="M60" s="29"/>
      <c r="N60" s="29"/>
      <c r="O60" s="29"/>
      <c r="P60" s="29">
        <v>1</v>
      </c>
      <c r="Q60" s="29">
        <v>1</v>
      </c>
      <c r="R60" s="29">
        <v>1</v>
      </c>
      <c r="S60" s="29">
        <v>2</v>
      </c>
      <c r="T60" s="29">
        <v>0</v>
      </c>
      <c r="U60" s="29">
        <v>2</v>
      </c>
      <c r="V60" s="29">
        <v>3</v>
      </c>
      <c r="W60" s="29">
        <v>3</v>
      </c>
      <c r="X60" s="29">
        <v>1</v>
      </c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>
        <v>2</v>
      </c>
      <c r="AT60" s="30" t="s">
        <v>121</v>
      </c>
      <c r="AU60" s="31"/>
      <c r="AV60" s="29"/>
      <c r="AW60" s="29"/>
      <c r="AX60" s="29"/>
      <c r="AY60" s="29"/>
      <c r="AZ60" s="29"/>
      <c r="BA60" s="27"/>
      <c r="BB60" s="27"/>
      <c r="BC60" s="28">
        <v>41094</v>
      </c>
      <c r="BD60" s="27"/>
      <c r="BE60" s="27"/>
      <c r="BF60" s="27" t="s">
        <v>122</v>
      </c>
      <c r="BG60" s="27" t="s">
        <v>122</v>
      </c>
      <c r="BH60" s="27" t="s">
        <v>122</v>
      </c>
      <c r="BI60" s="29">
        <v>1</v>
      </c>
      <c r="BJ60" s="27" t="s">
        <v>159</v>
      </c>
      <c r="BK60" s="27" t="s">
        <v>121</v>
      </c>
      <c r="BL60" s="27" t="s">
        <v>159</v>
      </c>
      <c r="BM60" s="27" t="s">
        <v>121</v>
      </c>
      <c r="BN60" s="27" t="s">
        <v>159</v>
      </c>
      <c r="BO60" s="27" t="s">
        <v>160</v>
      </c>
      <c r="BP60" s="27" t="s">
        <v>122</v>
      </c>
      <c r="BQ60" s="29">
        <v>1</v>
      </c>
      <c r="BR60" s="27" t="s">
        <v>122</v>
      </c>
      <c r="BS60" s="27" t="s">
        <v>121</v>
      </c>
      <c r="BT60" s="27" t="s">
        <v>122</v>
      </c>
      <c r="BU60" s="27"/>
      <c r="BV60" s="27"/>
      <c r="BW60" s="29"/>
      <c r="BX60" s="29"/>
      <c r="BY60" s="30"/>
      <c r="BZ60" s="31">
        <v>2</v>
      </c>
      <c r="CA60" s="27"/>
      <c r="CB60" s="27"/>
      <c r="CC60" s="29">
        <v>2</v>
      </c>
      <c r="CD60" s="29">
        <v>1</v>
      </c>
      <c r="CE60" s="30" t="s">
        <v>121</v>
      </c>
      <c r="CF60" s="32">
        <v>3.999999999999837E-05</v>
      </c>
      <c r="CG60" s="33">
        <v>3.999999999999837E-05</v>
      </c>
      <c r="CH60" s="29">
        <f>IF(CG60&lt;0.00015,1,0)</f>
        <v>1</v>
      </c>
      <c r="CI60" s="34">
        <v>-0.00030999999999892225</v>
      </c>
      <c r="CJ60" s="33">
        <v>0.00030999999999892225</v>
      </c>
      <c r="CK60" s="29">
        <f>IF(CJ60&lt;0.00015,1,0)</f>
        <v>0</v>
      </c>
      <c r="CL60" s="29">
        <f>IF(AND(CH60=1,CK60=1),1,0)</f>
        <v>0</v>
      </c>
      <c r="CM60" s="30">
        <f>IF(OR(CH60=1,CK60=1),1,0)</f>
        <v>1</v>
      </c>
      <c r="CN60" s="35">
        <v>1</v>
      </c>
      <c r="CO60" s="36" t="b">
        <f>IF(OR(BU60=AO60,BU60=AN60,BU60=AL60,BW60=AO60,BW60=AN60,BW60=AL60),TRUE,FALSE)</f>
        <v>1</v>
      </c>
      <c r="CP60" s="30"/>
      <c r="CQ60" s="30">
        <v>2</v>
      </c>
      <c r="CR60" s="29">
        <v>1</v>
      </c>
      <c r="CS60" s="31" t="str">
        <f>IF(AND(BZ60=2,CN60=1,OR(CO60=TRUE,CP60="VERIFIED")),"YES","NO")</f>
        <v>YES</v>
      </c>
      <c r="CT60" s="30"/>
    </row>
    <row r="61" spans="1:98" ht="12.75">
      <c r="A61" s="26" t="s">
        <v>193</v>
      </c>
      <c r="B61" s="27" t="s">
        <v>118</v>
      </c>
      <c r="C61" s="28">
        <v>41070</v>
      </c>
      <c r="D61" s="27" t="s">
        <v>119</v>
      </c>
      <c r="E61" s="27" t="s">
        <v>120</v>
      </c>
      <c r="F61" s="27"/>
      <c r="G61" s="29"/>
      <c r="H61" s="29"/>
      <c r="I61" s="29"/>
      <c r="J61" s="29"/>
      <c r="K61" s="29"/>
      <c r="L61" s="29"/>
      <c r="M61" s="29"/>
      <c r="N61" s="29"/>
      <c r="O61" s="29"/>
      <c r="P61" s="29">
        <v>1</v>
      </c>
      <c r="Q61" s="29">
        <v>1</v>
      </c>
      <c r="R61" s="29">
        <v>1</v>
      </c>
      <c r="S61" s="29">
        <v>4</v>
      </c>
      <c r="T61" s="29">
        <v>3</v>
      </c>
      <c r="U61" s="29">
        <v>2</v>
      </c>
      <c r="V61" s="29">
        <v>3</v>
      </c>
      <c r="W61" s="29">
        <v>3</v>
      </c>
      <c r="X61" s="29">
        <v>1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2</v>
      </c>
      <c r="AT61" s="30" t="s">
        <v>121</v>
      </c>
      <c r="AU61" s="31"/>
      <c r="AV61" s="29"/>
      <c r="AW61" s="29"/>
      <c r="AX61" s="29"/>
      <c r="AY61" s="27"/>
      <c r="AZ61" s="27"/>
      <c r="BA61" s="27"/>
      <c r="BB61" s="27"/>
      <c r="BC61" s="28">
        <v>41094</v>
      </c>
      <c r="BD61" s="27"/>
      <c r="BE61" s="27"/>
      <c r="BF61" s="27" t="s">
        <v>122</v>
      </c>
      <c r="BG61" s="27" t="s">
        <v>122</v>
      </c>
      <c r="BH61" s="27" t="s">
        <v>122</v>
      </c>
      <c r="BI61" s="29">
        <v>1</v>
      </c>
      <c r="BJ61" s="27" t="s">
        <v>159</v>
      </c>
      <c r="BK61" s="27" t="s">
        <v>121</v>
      </c>
      <c r="BL61" s="27" t="s">
        <v>159</v>
      </c>
      <c r="BM61" s="27" t="s">
        <v>121</v>
      </c>
      <c r="BN61" s="27" t="s">
        <v>159</v>
      </c>
      <c r="BO61" s="27" t="s">
        <v>160</v>
      </c>
      <c r="BP61" s="27" t="s">
        <v>122</v>
      </c>
      <c r="BQ61" s="29">
        <v>1</v>
      </c>
      <c r="BR61" s="27" t="s">
        <v>122</v>
      </c>
      <c r="BS61" s="27" t="s">
        <v>121</v>
      </c>
      <c r="BT61" s="27" t="s">
        <v>122</v>
      </c>
      <c r="BU61" s="27"/>
      <c r="BV61" s="27"/>
      <c r="BW61" s="29"/>
      <c r="BX61" s="29"/>
      <c r="BY61" s="30"/>
      <c r="BZ61" s="31">
        <v>2</v>
      </c>
      <c r="CA61" s="27"/>
      <c r="CB61" s="27"/>
      <c r="CC61" s="29">
        <v>1</v>
      </c>
      <c r="CD61" s="29">
        <v>1</v>
      </c>
      <c r="CE61" s="30">
        <v>1</v>
      </c>
      <c r="CF61" s="32">
        <v>-5.000000000000143E-05</v>
      </c>
      <c r="CG61" s="33">
        <v>5.000000000000143E-05</v>
      </c>
      <c r="CH61" s="29">
        <f>IF(CG61&lt;0.00015,1,0)</f>
        <v>1</v>
      </c>
      <c r="CI61" s="34">
        <v>5.999999999772854E-05</v>
      </c>
      <c r="CJ61" s="33">
        <v>5.999999999772854E-05</v>
      </c>
      <c r="CK61" s="29">
        <f>IF(CJ61&lt;0.00015,1,0)</f>
        <v>1</v>
      </c>
      <c r="CL61" s="29">
        <f>IF(AND(CH61=1,CK61=1),1,0)</f>
        <v>1</v>
      </c>
      <c r="CM61" s="30">
        <f>IF(OR(CH61=1,CK61=1),1,0)</f>
        <v>1</v>
      </c>
      <c r="CN61" s="35">
        <v>1</v>
      </c>
      <c r="CO61" s="36" t="b">
        <f>IF(OR(BU61=AO61,BU61=AN61,BU61=AL61,BW61=AO61,BW61=AN61,BW61=AL61),TRUE,FALSE)</f>
        <v>1</v>
      </c>
      <c r="CP61" s="30"/>
      <c r="CQ61" s="30">
        <v>2</v>
      </c>
      <c r="CR61" s="29">
        <v>1</v>
      </c>
      <c r="CS61" s="31" t="str">
        <f>IF(AND(BZ61=2,CN61=1,OR(CO61=TRUE,CP61="VERIFIED")),"YES","NO")</f>
        <v>YES</v>
      </c>
      <c r="CT61" s="38"/>
    </row>
    <row r="62" spans="1:98" ht="12.75">
      <c r="A62" s="26" t="s">
        <v>194</v>
      </c>
      <c r="B62" s="27" t="s">
        <v>157</v>
      </c>
      <c r="C62" s="28">
        <v>41070</v>
      </c>
      <c r="D62" s="27" t="s">
        <v>119</v>
      </c>
      <c r="E62" s="27" t="s">
        <v>120</v>
      </c>
      <c r="F62" s="27"/>
      <c r="G62" s="29"/>
      <c r="H62" s="29"/>
      <c r="I62" s="29"/>
      <c r="J62" s="29"/>
      <c r="K62" s="29"/>
      <c r="L62" s="29"/>
      <c r="M62" s="29"/>
      <c r="N62" s="29"/>
      <c r="O62" s="29"/>
      <c r="P62" s="29">
        <v>1</v>
      </c>
      <c r="Q62" s="29">
        <v>1</v>
      </c>
      <c r="R62" s="29">
        <v>1</v>
      </c>
      <c r="S62" s="29">
        <v>2</v>
      </c>
      <c r="T62" s="29">
        <v>2</v>
      </c>
      <c r="U62" s="29">
        <v>2</v>
      </c>
      <c r="V62" s="29">
        <v>3</v>
      </c>
      <c r="W62" s="29">
        <v>3</v>
      </c>
      <c r="X62" s="29">
        <v>2</v>
      </c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>
        <v>1</v>
      </c>
      <c r="AT62" s="30">
        <v>2</v>
      </c>
      <c r="AU62" s="31"/>
      <c r="AV62" s="29"/>
      <c r="AW62" s="29"/>
      <c r="AX62" s="29"/>
      <c r="AY62" s="29"/>
      <c r="AZ62" s="29"/>
      <c r="BA62" s="27"/>
      <c r="BB62" s="27"/>
      <c r="BC62" s="28">
        <v>41094</v>
      </c>
      <c r="BD62" s="27"/>
      <c r="BE62" s="27"/>
      <c r="BF62" s="27" t="s">
        <v>122</v>
      </c>
      <c r="BG62" s="27" t="s">
        <v>122</v>
      </c>
      <c r="BH62" s="27" t="s">
        <v>122</v>
      </c>
      <c r="BI62" s="29">
        <v>1</v>
      </c>
      <c r="BJ62" s="27" t="s">
        <v>159</v>
      </c>
      <c r="BK62" s="27" t="s">
        <v>121</v>
      </c>
      <c r="BL62" s="27" t="s">
        <v>159</v>
      </c>
      <c r="BM62" s="27" t="s">
        <v>121</v>
      </c>
      <c r="BN62" s="27" t="s">
        <v>159</v>
      </c>
      <c r="BO62" s="27" t="s">
        <v>160</v>
      </c>
      <c r="BP62" s="27" t="s">
        <v>122</v>
      </c>
      <c r="BQ62" s="29">
        <v>1</v>
      </c>
      <c r="BR62" s="27" t="s">
        <v>122</v>
      </c>
      <c r="BS62" s="27" t="s">
        <v>121</v>
      </c>
      <c r="BT62" s="27" t="s">
        <v>122</v>
      </c>
      <c r="BU62" s="27"/>
      <c r="BV62" s="27"/>
      <c r="BW62" s="29"/>
      <c r="BX62" s="29"/>
      <c r="BY62" s="30"/>
      <c r="BZ62" s="31">
        <v>2</v>
      </c>
      <c r="CA62" s="27"/>
      <c r="CB62" s="27"/>
      <c r="CC62" s="29">
        <v>1</v>
      </c>
      <c r="CD62" s="29">
        <v>1</v>
      </c>
      <c r="CE62" s="30">
        <v>1</v>
      </c>
      <c r="CF62" s="32">
        <v>-0.000449999999999999</v>
      </c>
      <c r="CG62" s="33">
        <v>0.000449999999999999</v>
      </c>
      <c r="CH62" s="29">
        <f>IF(CG62&lt;0.00015,1,0)</f>
        <v>0</v>
      </c>
      <c r="CI62" s="34">
        <v>0.001269999999998106</v>
      </c>
      <c r="CJ62" s="33">
        <v>0.001269999999998106</v>
      </c>
      <c r="CK62" s="29">
        <f>IF(CJ62&lt;0.00015,1,0)</f>
        <v>0</v>
      </c>
      <c r="CL62" s="29">
        <f>IF(AND(CH62=1,CK62=1),1,0)</f>
        <v>0</v>
      </c>
      <c r="CM62" s="30">
        <f>IF(OR(CH62=1,CK62=1),1,0)</f>
        <v>0</v>
      </c>
      <c r="CN62" s="35">
        <v>1</v>
      </c>
      <c r="CO62" s="36" t="b">
        <f>IF(OR(BU62=AO62,BU62=AN62,BU62=AL62,BW62=AO62,BW62=AN62,BW62=AL62),TRUE,FALSE)</f>
        <v>1</v>
      </c>
      <c r="CP62" s="30"/>
      <c r="CQ62" s="30">
        <v>2</v>
      </c>
      <c r="CR62" s="29">
        <v>1</v>
      </c>
      <c r="CS62" s="31" t="str">
        <f>IF(AND(BZ62=2,CN62=1,OR(CO62=TRUE,CP62="VERIFIED")),"YES","NO")</f>
        <v>YES</v>
      </c>
      <c r="CT62" s="38"/>
    </row>
    <row r="63" spans="1:98" ht="12.75">
      <c r="A63" s="26" t="s">
        <v>195</v>
      </c>
      <c r="B63" s="27" t="s">
        <v>157</v>
      </c>
      <c r="C63" s="28">
        <v>41070</v>
      </c>
      <c r="D63" s="27" t="s">
        <v>119</v>
      </c>
      <c r="E63" s="27" t="s">
        <v>120</v>
      </c>
      <c r="F63" s="27"/>
      <c r="G63" s="29"/>
      <c r="H63" s="29"/>
      <c r="I63" s="29"/>
      <c r="J63" s="29"/>
      <c r="K63" s="29"/>
      <c r="L63" s="29"/>
      <c r="M63" s="29"/>
      <c r="N63" s="29"/>
      <c r="O63" s="29"/>
      <c r="P63" s="29">
        <v>1</v>
      </c>
      <c r="Q63" s="29">
        <v>1</v>
      </c>
      <c r="R63" s="29">
        <v>1</v>
      </c>
      <c r="S63" s="29">
        <v>2</v>
      </c>
      <c r="T63" s="29">
        <v>3</v>
      </c>
      <c r="U63" s="29">
        <v>2</v>
      </c>
      <c r="V63" s="29">
        <v>3</v>
      </c>
      <c r="W63" s="29">
        <v>3</v>
      </c>
      <c r="X63" s="29">
        <v>1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>
        <v>2</v>
      </c>
      <c r="AT63" s="30" t="s">
        <v>121</v>
      </c>
      <c r="AU63" s="31"/>
      <c r="AV63" s="29"/>
      <c r="AW63" s="29"/>
      <c r="AX63" s="29"/>
      <c r="AY63" s="27"/>
      <c r="AZ63" s="27"/>
      <c r="BA63" s="27"/>
      <c r="BB63" s="27"/>
      <c r="BC63" s="28">
        <v>41094</v>
      </c>
      <c r="BD63" s="27"/>
      <c r="BE63" s="27"/>
      <c r="BF63" s="27" t="s">
        <v>122</v>
      </c>
      <c r="BG63" s="27" t="s">
        <v>122</v>
      </c>
      <c r="BH63" s="27" t="s">
        <v>122</v>
      </c>
      <c r="BI63" s="29">
        <v>1</v>
      </c>
      <c r="BJ63" s="27" t="s">
        <v>159</v>
      </c>
      <c r="BK63" s="27" t="s">
        <v>121</v>
      </c>
      <c r="BL63" s="27" t="s">
        <v>159</v>
      </c>
      <c r="BM63" s="27" t="s">
        <v>121</v>
      </c>
      <c r="BN63" s="27" t="s">
        <v>159</v>
      </c>
      <c r="BO63" s="27" t="s">
        <v>160</v>
      </c>
      <c r="BP63" s="27" t="s">
        <v>122</v>
      </c>
      <c r="BQ63" s="27" t="s">
        <v>159</v>
      </c>
      <c r="BR63" s="27" t="s">
        <v>121</v>
      </c>
      <c r="BS63" s="27" t="s">
        <v>121</v>
      </c>
      <c r="BT63" s="27" t="s">
        <v>122</v>
      </c>
      <c r="BU63" s="27"/>
      <c r="BV63" s="27"/>
      <c r="BW63" s="29"/>
      <c r="BX63" s="29"/>
      <c r="BY63" s="30"/>
      <c r="BZ63" s="31">
        <v>2</v>
      </c>
      <c r="CA63" s="27"/>
      <c r="CB63" s="27"/>
      <c r="CC63" s="29">
        <v>1</v>
      </c>
      <c r="CD63" s="29">
        <v>1</v>
      </c>
      <c r="CE63" s="30">
        <v>1</v>
      </c>
      <c r="CF63" s="32">
        <v>-0.00022000000000000144</v>
      </c>
      <c r="CG63" s="33">
        <v>0.00022000000000000144</v>
      </c>
      <c r="CH63" s="29">
        <f>IF(CG63&lt;0.00015,1,0)</f>
        <v>0</v>
      </c>
      <c r="CI63" s="34">
        <v>0.00043000000000148475</v>
      </c>
      <c r="CJ63" s="33">
        <v>0.00043000000000148475</v>
      </c>
      <c r="CK63" s="29">
        <f>IF(CJ63&lt;0.00015,1,0)</f>
        <v>0</v>
      </c>
      <c r="CL63" s="29">
        <f>IF(AND(CH63=1,CK63=1),1,0)</f>
        <v>0</v>
      </c>
      <c r="CM63" s="30">
        <f>IF(OR(CH63=1,CK63=1),1,0)</f>
        <v>0</v>
      </c>
      <c r="CN63" s="35">
        <v>1</v>
      </c>
      <c r="CO63" s="36" t="b">
        <f>IF(OR(BU63=AO63,BU63=AN63,BU63=AL63,BW63=AO63,BW63=AN63,BW63=AL63),TRUE,FALSE)</f>
        <v>1</v>
      </c>
      <c r="CP63" s="30"/>
      <c r="CQ63" s="30">
        <v>2</v>
      </c>
      <c r="CR63" s="29">
        <v>1</v>
      </c>
      <c r="CS63" s="31" t="str">
        <f>IF(AND(BZ63=2,CN63=1,OR(CO63=TRUE,CP63="VERIFIED")),"YES","NO")</f>
        <v>YES</v>
      </c>
      <c r="CT63" s="38"/>
    </row>
    <row r="64" spans="1:98" ht="12.75">
      <c r="A64" s="26" t="s">
        <v>196</v>
      </c>
      <c r="B64" s="27" t="s">
        <v>157</v>
      </c>
      <c r="C64" s="28">
        <v>41070</v>
      </c>
      <c r="D64" s="27" t="s">
        <v>119</v>
      </c>
      <c r="E64" s="27" t="s">
        <v>120</v>
      </c>
      <c r="F64" s="27"/>
      <c r="G64" s="29"/>
      <c r="H64" s="29"/>
      <c r="I64" s="29"/>
      <c r="J64" s="29"/>
      <c r="K64" s="29"/>
      <c r="L64" s="29"/>
      <c r="M64" s="29"/>
      <c r="N64" s="29"/>
      <c r="O64" s="29"/>
      <c r="P64" s="29">
        <v>1</v>
      </c>
      <c r="Q64" s="29">
        <v>1</v>
      </c>
      <c r="R64" s="29">
        <v>1</v>
      </c>
      <c r="S64" s="29">
        <v>2</v>
      </c>
      <c r="T64" s="29">
        <v>1</v>
      </c>
      <c r="U64" s="29">
        <v>2</v>
      </c>
      <c r="V64" s="29">
        <v>3</v>
      </c>
      <c r="W64" s="29">
        <v>3</v>
      </c>
      <c r="X64" s="29">
        <v>1</v>
      </c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>
        <v>2</v>
      </c>
      <c r="AT64" s="30" t="s">
        <v>121</v>
      </c>
      <c r="AU64" s="31"/>
      <c r="AV64" s="29"/>
      <c r="AW64" s="29"/>
      <c r="AX64" s="29"/>
      <c r="AY64" s="27"/>
      <c r="AZ64" s="27"/>
      <c r="BA64" s="27"/>
      <c r="BB64" s="27"/>
      <c r="BC64" s="28">
        <v>41094</v>
      </c>
      <c r="BD64" s="27"/>
      <c r="BE64" s="27"/>
      <c r="BF64" s="27" t="s">
        <v>122</v>
      </c>
      <c r="BG64" s="27" t="s">
        <v>122</v>
      </c>
      <c r="BH64" s="27" t="s">
        <v>122</v>
      </c>
      <c r="BI64" s="29">
        <v>1</v>
      </c>
      <c r="BJ64" s="27" t="s">
        <v>159</v>
      </c>
      <c r="BK64" s="27" t="s">
        <v>121</v>
      </c>
      <c r="BL64" s="27" t="s">
        <v>159</v>
      </c>
      <c r="BM64" s="27" t="s">
        <v>121</v>
      </c>
      <c r="BN64" s="27" t="s">
        <v>159</v>
      </c>
      <c r="BO64" s="27" t="s">
        <v>160</v>
      </c>
      <c r="BP64" s="27" t="s">
        <v>122</v>
      </c>
      <c r="BQ64" s="27" t="s">
        <v>159</v>
      </c>
      <c r="BR64" s="27" t="s">
        <v>121</v>
      </c>
      <c r="BS64" s="27" t="s">
        <v>121</v>
      </c>
      <c r="BT64" s="27" t="s">
        <v>122</v>
      </c>
      <c r="BU64" s="27"/>
      <c r="BV64" s="27"/>
      <c r="BW64" s="29"/>
      <c r="BX64" s="29"/>
      <c r="BY64" s="30"/>
      <c r="BZ64" s="31">
        <v>2</v>
      </c>
      <c r="CA64" s="27"/>
      <c r="CB64" s="27"/>
      <c r="CC64" s="29">
        <v>1</v>
      </c>
      <c r="CD64" s="29">
        <v>1</v>
      </c>
      <c r="CE64" s="30">
        <v>1</v>
      </c>
      <c r="CF64" s="32">
        <v>-0.000619999999999999</v>
      </c>
      <c r="CG64" s="33">
        <v>0.000619999999999999</v>
      </c>
      <c r="CH64" s="29">
        <f>IF(CG64&lt;0.00015,1,0)</f>
        <v>0</v>
      </c>
      <c r="CI64" s="34">
        <v>0.0010100000000008436</v>
      </c>
      <c r="CJ64" s="33">
        <v>0.0010100000000008436</v>
      </c>
      <c r="CK64" s="29">
        <f>IF(CJ64&lt;0.00015,1,0)</f>
        <v>0</v>
      </c>
      <c r="CL64" s="29">
        <f>IF(AND(CH64=1,CK64=1),1,0)</f>
        <v>0</v>
      </c>
      <c r="CM64" s="30">
        <f>IF(OR(CH64=1,CK64=1),1,0)</f>
        <v>0</v>
      </c>
      <c r="CN64" s="35">
        <v>1</v>
      </c>
      <c r="CO64" s="36" t="b">
        <f>IF(OR(BU64=AO64,BU64=AN64,BU64=AL64,BW64=AO64,BW64=AN64,BW64=AL64),TRUE,FALSE)</f>
        <v>1</v>
      </c>
      <c r="CP64" s="30"/>
      <c r="CQ64" s="30">
        <v>2</v>
      </c>
      <c r="CR64" s="29">
        <v>1</v>
      </c>
      <c r="CS64" s="31" t="str">
        <f>IF(AND(BZ64=2,CN64=1,OR(CO64=TRUE,CP64="VERIFIED")),"YES","NO")</f>
        <v>YES</v>
      </c>
      <c r="CT64" s="38"/>
    </row>
    <row r="65" spans="1:98" ht="12.75">
      <c r="A65" s="26" t="s">
        <v>197</v>
      </c>
      <c r="B65" s="27" t="s">
        <v>157</v>
      </c>
      <c r="C65" s="28">
        <v>41070</v>
      </c>
      <c r="D65" s="27" t="s">
        <v>119</v>
      </c>
      <c r="E65" s="27" t="s">
        <v>120</v>
      </c>
      <c r="F65" s="27"/>
      <c r="G65" s="29"/>
      <c r="H65" s="29"/>
      <c r="I65" s="29"/>
      <c r="J65" s="29"/>
      <c r="K65" s="29"/>
      <c r="L65" s="29"/>
      <c r="M65" s="29"/>
      <c r="N65" s="29"/>
      <c r="O65" s="29"/>
      <c r="P65" s="29">
        <v>1</v>
      </c>
      <c r="Q65" s="29">
        <v>1</v>
      </c>
      <c r="R65" s="29">
        <v>1</v>
      </c>
      <c r="S65" s="29">
        <v>4</v>
      </c>
      <c r="T65" s="29">
        <v>1</v>
      </c>
      <c r="U65" s="29">
        <v>2</v>
      </c>
      <c r="V65" s="29">
        <v>3</v>
      </c>
      <c r="W65" s="29">
        <v>3</v>
      </c>
      <c r="X65" s="29">
        <v>2</v>
      </c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>
        <v>2</v>
      </c>
      <c r="AT65" s="30" t="s">
        <v>121</v>
      </c>
      <c r="AU65" s="31"/>
      <c r="AV65" s="29"/>
      <c r="AW65" s="29"/>
      <c r="AX65" s="29"/>
      <c r="AY65" s="29"/>
      <c r="AZ65" s="29"/>
      <c r="BA65" s="27"/>
      <c r="BB65" s="27"/>
      <c r="BC65" s="28">
        <v>41095</v>
      </c>
      <c r="BD65" s="27"/>
      <c r="BE65" s="27"/>
      <c r="BF65" s="27" t="s">
        <v>122</v>
      </c>
      <c r="BG65" s="27" t="s">
        <v>122</v>
      </c>
      <c r="BH65" s="27" t="s">
        <v>122</v>
      </c>
      <c r="BI65" s="29">
        <v>1</v>
      </c>
      <c r="BJ65" s="27" t="s">
        <v>159</v>
      </c>
      <c r="BK65" s="27" t="s">
        <v>121</v>
      </c>
      <c r="BL65" s="27" t="s">
        <v>159</v>
      </c>
      <c r="BM65" s="27" t="s">
        <v>121</v>
      </c>
      <c r="BN65" s="27" t="s">
        <v>159</v>
      </c>
      <c r="BO65" s="27" t="s">
        <v>160</v>
      </c>
      <c r="BP65" s="27" t="s">
        <v>122</v>
      </c>
      <c r="BQ65" s="29">
        <v>1</v>
      </c>
      <c r="BR65" s="27" t="s">
        <v>122</v>
      </c>
      <c r="BS65" s="27" t="s">
        <v>121</v>
      </c>
      <c r="BT65" s="27" t="s">
        <v>122</v>
      </c>
      <c r="BU65" s="27"/>
      <c r="BV65" s="27"/>
      <c r="BW65" s="29"/>
      <c r="BX65" s="29"/>
      <c r="BY65" s="30"/>
      <c r="BZ65" s="31">
        <v>2</v>
      </c>
      <c r="CA65" s="27"/>
      <c r="CB65" s="27"/>
      <c r="CC65" s="29">
        <v>1</v>
      </c>
      <c r="CD65" s="29">
        <v>1</v>
      </c>
      <c r="CE65" s="30">
        <v>1</v>
      </c>
      <c r="CF65" s="32">
        <v>2.9999999999998778E-05</v>
      </c>
      <c r="CG65" s="33">
        <v>2.9999999999998778E-05</v>
      </c>
      <c r="CH65" s="29">
        <f>IF(CG65&lt;0.00015,1,0)</f>
        <v>1</v>
      </c>
      <c r="CI65" s="34">
        <v>1.0000000003174137E-05</v>
      </c>
      <c r="CJ65" s="33">
        <v>1.0000000003174137E-05</v>
      </c>
      <c r="CK65" s="29">
        <f>IF(CJ65&lt;0.00015,1,0)</f>
        <v>1</v>
      </c>
      <c r="CL65" s="29">
        <f>IF(AND(CH65=1,CK65=1),1,0)</f>
        <v>1</v>
      </c>
      <c r="CM65" s="30">
        <f>IF(OR(CH65=1,CK65=1),1,0)</f>
        <v>1</v>
      </c>
      <c r="CN65" s="35">
        <v>1</v>
      </c>
      <c r="CO65" s="36" t="b">
        <f>IF(OR(BU65=AO65,BU65=AN65,BU65=AL65,BW65=AO65,BW65=AN65,BW65=AL65),TRUE,FALSE)</f>
        <v>1</v>
      </c>
      <c r="CP65" s="30"/>
      <c r="CQ65" s="30">
        <v>2</v>
      </c>
      <c r="CR65" s="29">
        <v>1</v>
      </c>
      <c r="CS65" s="31" t="str">
        <f>IF(AND(BZ65=2,CN65=1,OR(CO65=TRUE,CP65="VERIFIED")),"YES","NO")</f>
        <v>YES</v>
      </c>
      <c r="CT65" s="38"/>
    </row>
    <row r="66" spans="1:98" ht="12.75">
      <c r="A66" s="26" t="s">
        <v>198</v>
      </c>
      <c r="B66" s="27" t="s">
        <v>157</v>
      </c>
      <c r="C66" s="28">
        <v>41070</v>
      </c>
      <c r="D66" s="27" t="s">
        <v>119</v>
      </c>
      <c r="E66" s="27" t="s">
        <v>120</v>
      </c>
      <c r="F66" s="27"/>
      <c r="G66" s="29"/>
      <c r="H66" s="29"/>
      <c r="I66" s="29"/>
      <c r="J66" s="29"/>
      <c r="K66" s="29"/>
      <c r="L66" s="29"/>
      <c r="M66" s="29"/>
      <c r="N66" s="29"/>
      <c r="O66" s="29"/>
      <c r="P66" s="29">
        <v>1</v>
      </c>
      <c r="Q66" s="29">
        <v>1</v>
      </c>
      <c r="R66" s="29">
        <v>1</v>
      </c>
      <c r="S66" s="29">
        <v>3</v>
      </c>
      <c r="T66" s="29">
        <v>0</v>
      </c>
      <c r="U66" s="29">
        <v>2</v>
      </c>
      <c r="V66" s="29">
        <v>3</v>
      </c>
      <c r="W66" s="29">
        <v>3</v>
      </c>
      <c r="X66" s="29">
        <v>2</v>
      </c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>
        <v>2</v>
      </c>
      <c r="AT66" s="30" t="s">
        <v>121</v>
      </c>
      <c r="AU66" s="31"/>
      <c r="AV66" s="29"/>
      <c r="AW66" s="29"/>
      <c r="AX66" s="29"/>
      <c r="AY66" s="29"/>
      <c r="AZ66" s="29"/>
      <c r="BA66" s="27"/>
      <c r="BB66" s="27"/>
      <c r="BC66" s="28">
        <v>41094</v>
      </c>
      <c r="BD66" s="27"/>
      <c r="BE66" s="27"/>
      <c r="BF66" s="27" t="s">
        <v>122</v>
      </c>
      <c r="BG66" s="27" t="s">
        <v>122</v>
      </c>
      <c r="BH66" s="27" t="s">
        <v>122</v>
      </c>
      <c r="BI66" s="29">
        <v>1</v>
      </c>
      <c r="BJ66" s="27" t="s">
        <v>159</v>
      </c>
      <c r="BK66" s="27" t="s">
        <v>121</v>
      </c>
      <c r="BL66" s="27" t="s">
        <v>159</v>
      </c>
      <c r="BM66" s="27" t="s">
        <v>121</v>
      </c>
      <c r="BN66" s="27" t="s">
        <v>159</v>
      </c>
      <c r="BO66" s="27" t="s">
        <v>160</v>
      </c>
      <c r="BP66" s="27" t="s">
        <v>122</v>
      </c>
      <c r="BQ66" s="29">
        <v>1</v>
      </c>
      <c r="BR66" s="27" t="s">
        <v>122</v>
      </c>
      <c r="BS66" s="27" t="s">
        <v>121</v>
      </c>
      <c r="BT66" s="27" t="s">
        <v>122</v>
      </c>
      <c r="BU66" s="27"/>
      <c r="BV66" s="27"/>
      <c r="BW66" s="29"/>
      <c r="BX66" s="29"/>
      <c r="BY66" s="30"/>
      <c r="BZ66" s="31">
        <v>2</v>
      </c>
      <c r="CA66" s="27"/>
      <c r="CB66" s="27"/>
      <c r="CC66" s="29">
        <v>1</v>
      </c>
      <c r="CD66" s="29">
        <v>1</v>
      </c>
      <c r="CE66" s="30">
        <v>1</v>
      </c>
      <c r="CF66" s="32">
        <v>0.00508</v>
      </c>
      <c r="CG66" s="33">
        <v>0.00508</v>
      </c>
      <c r="CH66" s="29">
        <f>IF(CG66&lt;0.00015,1,0)</f>
        <v>0</v>
      </c>
      <c r="CI66" s="34">
        <v>-0.000679999999995573</v>
      </c>
      <c r="CJ66" s="33">
        <v>0.000679999999995573</v>
      </c>
      <c r="CK66" s="29">
        <f>IF(CJ66&lt;0.00015,1,0)</f>
        <v>0</v>
      </c>
      <c r="CL66" s="29">
        <f>IF(AND(CH66=1,CK66=1),1,0)</f>
        <v>0</v>
      </c>
      <c r="CM66" s="30">
        <f>IF(OR(CH66=1,CK66=1),1,0)</f>
        <v>0</v>
      </c>
      <c r="CN66" s="35">
        <v>1</v>
      </c>
      <c r="CO66" s="36" t="b">
        <f>IF(OR(BU66=AO66,BU66=AN66,BU66=AL66,BW66=AO66,BW66=AN66,BW66=AL66),TRUE,FALSE)</f>
        <v>1</v>
      </c>
      <c r="CP66" s="30"/>
      <c r="CQ66" s="30">
        <v>2</v>
      </c>
      <c r="CR66" s="29">
        <v>1</v>
      </c>
      <c r="CS66" s="31" t="str">
        <f>IF(AND(BZ66=2,CN66=1,OR(CO66=TRUE,CP66="VERIFIED")),"YES","NO")</f>
        <v>YES</v>
      </c>
      <c r="CT66" s="38"/>
    </row>
    <row r="67" spans="1:98" ht="12.75">
      <c r="A67" s="26" t="s">
        <v>199</v>
      </c>
      <c r="B67" s="27" t="s">
        <v>157</v>
      </c>
      <c r="C67" s="28">
        <v>41070</v>
      </c>
      <c r="D67" s="27" t="s">
        <v>119</v>
      </c>
      <c r="E67" s="27" t="s">
        <v>120</v>
      </c>
      <c r="F67" s="27"/>
      <c r="G67" s="29"/>
      <c r="H67" s="29"/>
      <c r="I67" s="29"/>
      <c r="J67" s="29"/>
      <c r="K67" s="29"/>
      <c r="L67" s="29"/>
      <c r="M67" s="29"/>
      <c r="N67" s="29"/>
      <c r="O67" s="29"/>
      <c r="P67" s="29">
        <v>1</v>
      </c>
      <c r="Q67" s="29">
        <v>1</v>
      </c>
      <c r="R67" s="29">
        <v>1</v>
      </c>
      <c r="S67" s="29">
        <v>3</v>
      </c>
      <c r="T67" s="29">
        <v>0</v>
      </c>
      <c r="U67" s="29">
        <v>2</v>
      </c>
      <c r="V67" s="29">
        <v>3</v>
      </c>
      <c r="W67" s="29">
        <v>3</v>
      </c>
      <c r="X67" s="29">
        <v>2</v>
      </c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>
        <v>2</v>
      </c>
      <c r="AT67" s="30" t="s">
        <v>121</v>
      </c>
      <c r="AU67" s="31"/>
      <c r="AV67" s="29"/>
      <c r="AW67" s="29"/>
      <c r="AX67" s="29"/>
      <c r="AY67" s="29"/>
      <c r="AZ67" s="29"/>
      <c r="BA67" s="27"/>
      <c r="BB67" s="27"/>
      <c r="BC67" s="28">
        <v>41095</v>
      </c>
      <c r="BD67" s="27"/>
      <c r="BE67" s="27"/>
      <c r="BF67" s="27" t="s">
        <v>122</v>
      </c>
      <c r="BG67" s="27" t="s">
        <v>122</v>
      </c>
      <c r="BH67" s="27" t="s">
        <v>122</v>
      </c>
      <c r="BI67" s="29">
        <v>1</v>
      </c>
      <c r="BJ67" s="27" t="s">
        <v>159</v>
      </c>
      <c r="BK67" s="27" t="s">
        <v>121</v>
      </c>
      <c r="BL67" s="27" t="s">
        <v>159</v>
      </c>
      <c r="BM67" s="27" t="s">
        <v>121</v>
      </c>
      <c r="BN67" s="27" t="s">
        <v>159</v>
      </c>
      <c r="BO67" s="27" t="s">
        <v>160</v>
      </c>
      <c r="BP67" s="27" t="s">
        <v>122</v>
      </c>
      <c r="BQ67" s="27" t="s">
        <v>122</v>
      </c>
      <c r="BR67" s="27" t="s">
        <v>122</v>
      </c>
      <c r="BS67" s="27" t="s">
        <v>121</v>
      </c>
      <c r="BT67" s="27" t="s">
        <v>122</v>
      </c>
      <c r="BU67" s="27"/>
      <c r="BV67" s="27"/>
      <c r="BW67" s="29"/>
      <c r="BX67" s="29"/>
      <c r="BY67" s="30"/>
      <c r="BZ67" s="31">
        <v>2</v>
      </c>
      <c r="CA67" s="27"/>
      <c r="CB67" s="27"/>
      <c r="CC67" s="29">
        <v>2</v>
      </c>
      <c r="CD67" s="29">
        <v>1</v>
      </c>
      <c r="CE67" s="30" t="s">
        <v>121</v>
      </c>
      <c r="CF67" s="32">
        <v>0.002919999999999999</v>
      </c>
      <c r="CG67" s="33">
        <v>0.002919999999999999</v>
      </c>
      <c r="CH67" s="29">
        <f>IF(CG67&lt;0.00015,1,0)</f>
        <v>0</v>
      </c>
      <c r="CI67" s="34">
        <v>-0.0023999999999944066</v>
      </c>
      <c r="CJ67" s="33">
        <v>0.0023999999999944066</v>
      </c>
      <c r="CK67" s="29">
        <f>IF(CJ67&lt;0.00015,1,0)</f>
        <v>0</v>
      </c>
      <c r="CL67" s="29">
        <f>IF(AND(CH67=1,CK67=1),1,0)</f>
        <v>0</v>
      </c>
      <c r="CM67" s="30">
        <f>IF(OR(CH67=1,CK67=1),1,0)</f>
        <v>0</v>
      </c>
      <c r="CN67" s="35">
        <v>1</v>
      </c>
      <c r="CO67" s="36" t="b">
        <f>IF(OR(BU67=AO67,BU67=AN67,BU67=AL67,BW67=AO67,BW67=AN67,BW67=AL67),TRUE,FALSE)</f>
        <v>1</v>
      </c>
      <c r="CP67" s="30"/>
      <c r="CQ67" s="30">
        <v>2</v>
      </c>
      <c r="CR67" s="29">
        <v>1</v>
      </c>
      <c r="CS67" s="31" t="str">
        <f>IF(AND(BZ67=2,CN67=1,OR(CO67=TRUE,CP67="VERIFIED")),"YES","NO")</f>
        <v>YES</v>
      </c>
      <c r="CT67" s="30"/>
    </row>
    <row r="68" spans="1:98" ht="12.75">
      <c r="A68" s="26" t="s">
        <v>200</v>
      </c>
      <c r="B68" s="27" t="s">
        <v>157</v>
      </c>
      <c r="C68" s="28">
        <v>41070</v>
      </c>
      <c r="D68" s="27" t="s">
        <v>119</v>
      </c>
      <c r="E68" s="27" t="s">
        <v>120</v>
      </c>
      <c r="F68" s="27"/>
      <c r="G68" s="29"/>
      <c r="H68" s="29"/>
      <c r="I68" s="29"/>
      <c r="J68" s="29"/>
      <c r="K68" s="29"/>
      <c r="L68" s="29"/>
      <c r="M68" s="29"/>
      <c r="N68" s="29"/>
      <c r="O68" s="29"/>
      <c r="P68" s="29">
        <v>1</v>
      </c>
      <c r="Q68" s="29">
        <v>1</v>
      </c>
      <c r="R68" s="29">
        <v>1</v>
      </c>
      <c r="S68" s="29">
        <v>6</v>
      </c>
      <c r="T68" s="29">
        <v>8</v>
      </c>
      <c r="U68" s="29">
        <v>2</v>
      </c>
      <c r="V68" s="29">
        <v>3</v>
      </c>
      <c r="W68" s="29">
        <v>3</v>
      </c>
      <c r="X68" s="29">
        <v>1</v>
      </c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>
        <v>2</v>
      </c>
      <c r="AT68" s="30" t="s">
        <v>121</v>
      </c>
      <c r="AU68" s="31"/>
      <c r="AV68" s="29"/>
      <c r="AW68" s="29"/>
      <c r="AX68" s="29"/>
      <c r="AY68" s="29"/>
      <c r="AZ68" s="29"/>
      <c r="BA68" s="27"/>
      <c r="BB68" s="27"/>
      <c r="BC68" s="28">
        <v>41095</v>
      </c>
      <c r="BD68" s="27"/>
      <c r="BE68" s="27"/>
      <c r="BF68" s="27" t="s">
        <v>122</v>
      </c>
      <c r="BG68" s="27" t="s">
        <v>122</v>
      </c>
      <c r="BH68" s="27" t="s">
        <v>122</v>
      </c>
      <c r="BI68" s="29">
        <v>1</v>
      </c>
      <c r="BJ68" s="27" t="s">
        <v>159</v>
      </c>
      <c r="BK68" s="27" t="s">
        <v>121</v>
      </c>
      <c r="BL68" s="27" t="s">
        <v>159</v>
      </c>
      <c r="BM68" s="27" t="s">
        <v>121</v>
      </c>
      <c r="BN68" s="27" t="s">
        <v>159</v>
      </c>
      <c r="BO68" s="27" t="s">
        <v>160</v>
      </c>
      <c r="BP68" s="27" t="s">
        <v>122</v>
      </c>
      <c r="BQ68" s="27" t="s">
        <v>159</v>
      </c>
      <c r="BR68" s="27" t="s">
        <v>121</v>
      </c>
      <c r="BS68" s="27" t="s">
        <v>121</v>
      </c>
      <c r="BT68" s="27" t="s">
        <v>122</v>
      </c>
      <c r="BU68" s="27"/>
      <c r="BV68" s="27"/>
      <c r="BW68" s="29"/>
      <c r="BX68" s="29"/>
      <c r="BY68" s="30"/>
      <c r="BZ68" s="31">
        <v>2</v>
      </c>
      <c r="CA68" s="27"/>
      <c r="CB68" s="27"/>
      <c r="CC68" s="29">
        <v>1</v>
      </c>
      <c r="CD68" s="29">
        <v>1</v>
      </c>
      <c r="CE68" s="30">
        <v>1</v>
      </c>
      <c r="CF68" s="32">
        <v>0.0001799999999999996</v>
      </c>
      <c r="CG68" s="33">
        <v>0.0001799999999999996</v>
      </c>
      <c r="CH68" s="29">
        <f>IF(CG68&lt;0.00015,1,0)</f>
        <v>0</v>
      </c>
      <c r="CI68" s="34">
        <v>0.00014000000000180535</v>
      </c>
      <c r="CJ68" s="33">
        <v>0.00014000000000180535</v>
      </c>
      <c r="CK68" s="29">
        <f>IF(CJ68&lt;0.00015,1,0)</f>
        <v>1</v>
      </c>
      <c r="CL68" s="29">
        <f>IF(AND(CH68=1,CK68=1),1,0)</f>
        <v>0</v>
      </c>
      <c r="CM68" s="30">
        <f>IF(OR(CH68=1,CK68=1),1,0)</f>
        <v>1</v>
      </c>
      <c r="CN68" s="35">
        <v>1</v>
      </c>
      <c r="CO68" s="36" t="b">
        <f>IF(OR(BU68=AO68,BU68=AN68,BU68=AL68,BW68=AO68,BW68=AN68,BW68=AL68),TRUE,FALSE)</f>
        <v>1</v>
      </c>
      <c r="CP68" s="30"/>
      <c r="CQ68" s="30">
        <v>2</v>
      </c>
      <c r="CR68" s="29">
        <v>1</v>
      </c>
      <c r="CS68" s="31" t="str">
        <f>IF(AND(BZ68=2,CN68=1,OR(CO68=TRUE,CP68="VERIFIED")),"YES","NO")</f>
        <v>YES</v>
      </c>
      <c r="CT68" s="38"/>
    </row>
    <row r="69" spans="1:98" ht="12.75">
      <c r="A69" s="26" t="s">
        <v>201</v>
      </c>
      <c r="B69" s="27" t="s">
        <v>157</v>
      </c>
      <c r="C69" s="28">
        <v>41070</v>
      </c>
      <c r="D69" s="27" t="s">
        <v>119</v>
      </c>
      <c r="E69" s="27" t="s">
        <v>120</v>
      </c>
      <c r="F69" s="27"/>
      <c r="G69" s="29"/>
      <c r="H69" s="29"/>
      <c r="I69" s="29"/>
      <c r="J69" s="29"/>
      <c r="K69" s="29"/>
      <c r="L69" s="29"/>
      <c r="M69" s="29"/>
      <c r="N69" s="29"/>
      <c r="O69" s="29"/>
      <c r="P69" s="29">
        <v>1</v>
      </c>
      <c r="Q69" s="29">
        <v>1</v>
      </c>
      <c r="R69" s="29">
        <v>1</v>
      </c>
      <c r="S69" s="29">
        <v>3</v>
      </c>
      <c r="T69" s="29">
        <v>2</v>
      </c>
      <c r="U69" s="29">
        <v>2</v>
      </c>
      <c r="V69" s="29">
        <v>3</v>
      </c>
      <c r="W69" s="29">
        <v>3</v>
      </c>
      <c r="X69" s="29">
        <v>1</v>
      </c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>
        <v>2</v>
      </c>
      <c r="AT69" s="30" t="s">
        <v>121</v>
      </c>
      <c r="AU69" s="31"/>
      <c r="AV69" s="29"/>
      <c r="AW69" s="29"/>
      <c r="AX69" s="29"/>
      <c r="AY69" s="29"/>
      <c r="AZ69" s="29"/>
      <c r="BA69" s="27"/>
      <c r="BB69" s="27"/>
      <c r="BC69" s="28">
        <v>41095</v>
      </c>
      <c r="BD69" s="27"/>
      <c r="BE69" s="27"/>
      <c r="BF69" s="27" t="s">
        <v>122</v>
      </c>
      <c r="BG69" s="27" t="s">
        <v>122</v>
      </c>
      <c r="BH69" s="27" t="s">
        <v>122</v>
      </c>
      <c r="BI69" s="29">
        <v>1</v>
      </c>
      <c r="BJ69" s="27" t="s">
        <v>159</v>
      </c>
      <c r="BK69" s="27" t="s">
        <v>121</v>
      </c>
      <c r="BL69" s="27" t="s">
        <v>159</v>
      </c>
      <c r="BM69" s="27" t="s">
        <v>121</v>
      </c>
      <c r="BN69" s="27" t="s">
        <v>159</v>
      </c>
      <c r="BO69" s="27" t="s">
        <v>160</v>
      </c>
      <c r="BP69" s="27" t="s">
        <v>122</v>
      </c>
      <c r="BQ69" s="27" t="s">
        <v>159</v>
      </c>
      <c r="BR69" s="27" t="s">
        <v>121</v>
      </c>
      <c r="BS69" s="27" t="s">
        <v>121</v>
      </c>
      <c r="BT69" s="27" t="s">
        <v>122</v>
      </c>
      <c r="BU69" s="27"/>
      <c r="BV69" s="27"/>
      <c r="BW69" s="29"/>
      <c r="BX69" s="29"/>
      <c r="BY69" s="30"/>
      <c r="BZ69" s="31">
        <v>2</v>
      </c>
      <c r="CA69" s="27"/>
      <c r="CB69" s="27"/>
      <c r="CC69" s="29">
        <v>1</v>
      </c>
      <c r="CD69" s="29">
        <v>1</v>
      </c>
      <c r="CE69" s="30">
        <v>1</v>
      </c>
      <c r="CF69" s="32">
        <v>-0.00044000000000000115</v>
      </c>
      <c r="CG69" s="33">
        <v>0.00044000000000000115</v>
      </c>
      <c r="CH69" s="29">
        <f>IF(CG69&lt;0.00015,1,0)</f>
        <v>0</v>
      </c>
      <c r="CI69" s="34">
        <v>-0.00030999999999892225</v>
      </c>
      <c r="CJ69" s="33">
        <v>0.00030999999999892225</v>
      </c>
      <c r="CK69" s="29">
        <f>IF(CJ69&lt;0.00015,1,0)</f>
        <v>0</v>
      </c>
      <c r="CL69" s="29">
        <f>IF(AND(CH69=1,CK69=1),1,0)</f>
        <v>0</v>
      </c>
      <c r="CM69" s="30">
        <f>IF(OR(CH69=1,CK69=1),1,0)</f>
        <v>0</v>
      </c>
      <c r="CN69" s="35">
        <v>1</v>
      </c>
      <c r="CO69" s="36" t="b">
        <f>IF(OR(BU69=AO69,BU69=AN69,BU69=AL69,BW69=AO69,BW69=AN69,BW69=AL69),TRUE,FALSE)</f>
        <v>1</v>
      </c>
      <c r="CP69" s="30"/>
      <c r="CQ69" s="30">
        <v>2</v>
      </c>
      <c r="CR69" s="29">
        <v>1</v>
      </c>
      <c r="CS69" s="31" t="str">
        <f>IF(AND(BZ69=2,CN69=1,OR(CO69=TRUE,CP69="VERIFIED")),"YES","NO")</f>
        <v>YES</v>
      </c>
      <c r="CT69" s="38"/>
    </row>
    <row r="70" spans="1:98" ht="12.75">
      <c r="A70" s="26" t="s">
        <v>202</v>
      </c>
      <c r="B70" s="27" t="s">
        <v>157</v>
      </c>
      <c r="C70" s="28">
        <v>41070</v>
      </c>
      <c r="D70" s="27" t="s">
        <v>119</v>
      </c>
      <c r="E70" s="27" t="s">
        <v>120</v>
      </c>
      <c r="F70" s="27"/>
      <c r="G70" s="29"/>
      <c r="H70" s="29"/>
      <c r="I70" s="29"/>
      <c r="J70" s="29"/>
      <c r="K70" s="29"/>
      <c r="L70" s="29"/>
      <c r="M70" s="29"/>
      <c r="N70" s="29"/>
      <c r="O70" s="29"/>
      <c r="P70" s="29">
        <v>1</v>
      </c>
      <c r="Q70" s="29">
        <v>1</v>
      </c>
      <c r="R70" s="29">
        <v>1</v>
      </c>
      <c r="S70" s="29">
        <v>2</v>
      </c>
      <c r="T70" s="29">
        <v>1</v>
      </c>
      <c r="U70" s="29">
        <v>2</v>
      </c>
      <c r="V70" s="29">
        <v>3</v>
      </c>
      <c r="W70" s="29">
        <v>3</v>
      </c>
      <c r="X70" s="29">
        <v>2</v>
      </c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>
        <v>1</v>
      </c>
      <c r="AT70" s="30">
        <v>1</v>
      </c>
      <c r="AU70" s="31"/>
      <c r="AV70" s="29"/>
      <c r="AW70" s="29"/>
      <c r="AX70" s="29"/>
      <c r="AY70" s="29"/>
      <c r="AZ70" s="29"/>
      <c r="BA70" s="27"/>
      <c r="BB70" s="27"/>
      <c r="BC70" s="28">
        <v>41095</v>
      </c>
      <c r="BD70" s="27"/>
      <c r="BE70" s="27"/>
      <c r="BF70" s="27" t="s">
        <v>122</v>
      </c>
      <c r="BG70" s="27" t="s">
        <v>122</v>
      </c>
      <c r="BH70" s="27" t="s">
        <v>122</v>
      </c>
      <c r="BI70" s="29">
        <v>1</v>
      </c>
      <c r="BJ70" s="27" t="s">
        <v>159</v>
      </c>
      <c r="BK70" s="27" t="s">
        <v>121</v>
      </c>
      <c r="BL70" s="27" t="s">
        <v>159</v>
      </c>
      <c r="BM70" s="27" t="s">
        <v>121</v>
      </c>
      <c r="BN70" s="27" t="s">
        <v>159</v>
      </c>
      <c r="BO70" s="27" t="s">
        <v>160</v>
      </c>
      <c r="BP70" s="27" t="s">
        <v>122</v>
      </c>
      <c r="BQ70" s="29">
        <v>1</v>
      </c>
      <c r="BR70" s="27" t="s">
        <v>122</v>
      </c>
      <c r="BS70" s="27" t="s">
        <v>121</v>
      </c>
      <c r="BT70" s="27" t="s">
        <v>122</v>
      </c>
      <c r="BU70" s="27"/>
      <c r="BV70" s="27"/>
      <c r="BW70" s="29"/>
      <c r="BX70" s="29"/>
      <c r="BY70" s="30"/>
      <c r="BZ70" s="31">
        <v>2</v>
      </c>
      <c r="CA70" s="27"/>
      <c r="CB70" s="27"/>
      <c r="CC70" s="29">
        <v>1</v>
      </c>
      <c r="CD70" s="29">
        <v>1</v>
      </c>
      <c r="CE70" s="30">
        <v>1</v>
      </c>
      <c r="CF70" s="32">
        <v>-1.9999999999999185E-05</v>
      </c>
      <c r="CG70" s="33">
        <v>1.9999999999999185E-05</v>
      </c>
      <c r="CH70" s="29">
        <f>IF(CG70&lt;0.00015,1,0)</f>
        <v>1</v>
      </c>
      <c r="CI70" s="34">
        <v>0</v>
      </c>
      <c r="CJ70" s="33">
        <v>0</v>
      </c>
      <c r="CK70" s="29">
        <f>IF(CJ70&lt;0.00015,1,0)</f>
        <v>1</v>
      </c>
      <c r="CL70" s="29">
        <f>IF(AND(CH70=1,CK70=1),1,0)</f>
        <v>1</v>
      </c>
      <c r="CM70" s="30">
        <f>IF(OR(CH70=1,CK70=1),1,0)</f>
        <v>1</v>
      </c>
      <c r="CN70" s="35">
        <v>1</v>
      </c>
      <c r="CO70" s="36" t="b">
        <f>IF(OR(BU70=AO70,BU70=AN70,BU70=AL70,BW70=AO70,BW70=AN70,BW70=AL70),TRUE,FALSE)</f>
        <v>1</v>
      </c>
      <c r="CP70" s="30"/>
      <c r="CQ70" s="30">
        <v>2</v>
      </c>
      <c r="CR70" s="29">
        <v>1</v>
      </c>
      <c r="CS70" s="31" t="str">
        <f>IF(AND(BZ70=2,CN70=1,OR(CO70=TRUE,CP70="VERIFIED")),"YES","NO")</f>
        <v>YES</v>
      </c>
      <c r="CT70" s="38"/>
    </row>
    <row r="71" spans="1:98" ht="12.75">
      <c r="A71" s="26" t="s">
        <v>203</v>
      </c>
      <c r="B71" s="27" t="s">
        <v>157</v>
      </c>
      <c r="C71" s="28">
        <v>41070</v>
      </c>
      <c r="D71" s="27" t="s">
        <v>119</v>
      </c>
      <c r="E71" s="27" t="s">
        <v>120</v>
      </c>
      <c r="F71" s="27"/>
      <c r="G71" s="29"/>
      <c r="H71" s="29"/>
      <c r="I71" s="29"/>
      <c r="J71" s="29"/>
      <c r="K71" s="29"/>
      <c r="L71" s="29"/>
      <c r="M71" s="29"/>
      <c r="N71" s="29"/>
      <c r="O71" s="29"/>
      <c r="P71" s="29">
        <v>1</v>
      </c>
      <c r="Q71" s="29">
        <v>1</v>
      </c>
      <c r="R71" s="29">
        <v>1</v>
      </c>
      <c r="S71" s="29">
        <v>3</v>
      </c>
      <c r="T71" s="29">
        <v>3</v>
      </c>
      <c r="U71" s="29">
        <v>2</v>
      </c>
      <c r="V71" s="29">
        <v>3</v>
      </c>
      <c r="W71" s="29">
        <v>3</v>
      </c>
      <c r="X71" s="29">
        <v>2</v>
      </c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7"/>
      <c r="AP71" s="29"/>
      <c r="AQ71" s="29"/>
      <c r="AR71" s="29"/>
      <c r="AS71" s="29">
        <v>2</v>
      </c>
      <c r="AT71" s="30" t="s">
        <v>121</v>
      </c>
      <c r="AU71" s="31"/>
      <c r="AV71" s="29"/>
      <c r="AW71" s="29"/>
      <c r="AX71" s="29"/>
      <c r="AY71" s="29"/>
      <c r="AZ71" s="29"/>
      <c r="BA71" s="27"/>
      <c r="BB71" s="27"/>
      <c r="BC71" s="28">
        <v>41095</v>
      </c>
      <c r="BD71" s="27"/>
      <c r="BE71" s="27"/>
      <c r="BF71" s="27" t="s">
        <v>122</v>
      </c>
      <c r="BG71" s="27" t="s">
        <v>122</v>
      </c>
      <c r="BH71" s="27" t="s">
        <v>122</v>
      </c>
      <c r="BI71" s="29">
        <v>1</v>
      </c>
      <c r="BJ71" s="27" t="s">
        <v>159</v>
      </c>
      <c r="BK71" s="27" t="s">
        <v>121</v>
      </c>
      <c r="BL71" s="27" t="s">
        <v>159</v>
      </c>
      <c r="BM71" s="27" t="s">
        <v>121</v>
      </c>
      <c r="BN71" s="27" t="s">
        <v>159</v>
      </c>
      <c r="BO71" s="27" t="s">
        <v>160</v>
      </c>
      <c r="BP71" s="27" t="s">
        <v>122</v>
      </c>
      <c r="BQ71" s="29">
        <v>1</v>
      </c>
      <c r="BR71" s="27" t="s">
        <v>122</v>
      </c>
      <c r="BS71" s="27" t="s">
        <v>121</v>
      </c>
      <c r="BT71" s="27" t="s">
        <v>122</v>
      </c>
      <c r="BU71" s="27"/>
      <c r="BV71" s="27"/>
      <c r="BW71" s="29"/>
      <c r="BX71" s="29"/>
      <c r="BY71" s="30"/>
      <c r="BZ71" s="31">
        <v>2</v>
      </c>
      <c r="CA71" s="27"/>
      <c r="CB71" s="27"/>
      <c r="CC71" s="29">
        <v>1</v>
      </c>
      <c r="CD71" s="29">
        <v>1</v>
      </c>
      <c r="CE71" s="30">
        <v>1</v>
      </c>
      <c r="CF71" s="32">
        <v>-0.0017400000000000002</v>
      </c>
      <c r="CG71" s="33">
        <v>0.0017400000000000002</v>
      </c>
      <c r="CH71" s="29">
        <f>IF(CG71&lt;0.00015,1,0)</f>
        <v>0</v>
      </c>
      <c r="CI71" s="34">
        <v>0.0007599999999996498</v>
      </c>
      <c r="CJ71" s="33">
        <v>0.0007599999999996498</v>
      </c>
      <c r="CK71" s="29">
        <f>IF(CJ71&lt;0.00015,1,0)</f>
        <v>0</v>
      </c>
      <c r="CL71" s="29">
        <f>IF(AND(CH71=1,CK71=1),1,0)</f>
        <v>0</v>
      </c>
      <c r="CM71" s="30">
        <f>IF(OR(CH71=1,CK71=1),1,0)</f>
        <v>0</v>
      </c>
      <c r="CN71" s="35">
        <v>1</v>
      </c>
      <c r="CO71" s="36" t="b">
        <f>IF(OR(BU71=AO71,BU71=AN71,BU71=AL71,BW71=AO71,BW71=AN71,BW71=AL71),TRUE,FALSE)</f>
        <v>1</v>
      </c>
      <c r="CP71" s="30"/>
      <c r="CQ71" s="30">
        <v>2</v>
      </c>
      <c r="CR71" s="37">
        <v>2</v>
      </c>
      <c r="CS71" s="31" t="str">
        <f>IF(AND(BZ71=2,CN71=1,OR(CO71=TRUE,CP71="VERIFIED")),"YES","NO")</f>
        <v>YES</v>
      </c>
      <c r="CT71" s="38"/>
    </row>
    <row r="72" spans="1:98" ht="12.75">
      <c r="A72" s="26" t="s">
        <v>204</v>
      </c>
      <c r="B72" s="27" t="s">
        <v>136</v>
      </c>
      <c r="C72" s="28">
        <v>41070</v>
      </c>
      <c r="D72" s="27" t="s">
        <v>119</v>
      </c>
      <c r="E72" s="27" t="s">
        <v>120</v>
      </c>
      <c r="F72" s="27"/>
      <c r="G72" s="29"/>
      <c r="H72" s="29"/>
      <c r="I72" s="29"/>
      <c r="J72" s="29"/>
      <c r="K72" s="29"/>
      <c r="L72" s="29"/>
      <c r="M72" s="29"/>
      <c r="N72" s="29"/>
      <c r="O72" s="29"/>
      <c r="P72" s="29">
        <v>1</v>
      </c>
      <c r="Q72" s="29">
        <v>1</v>
      </c>
      <c r="R72" s="29">
        <v>1</v>
      </c>
      <c r="S72" s="29">
        <v>1</v>
      </c>
      <c r="T72" s="29">
        <v>3</v>
      </c>
      <c r="U72" s="29">
        <v>2</v>
      </c>
      <c r="V72" s="29">
        <v>3</v>
      </c>
      <c r="W72" s="29">
        <v>3</v>
      </c>
      <c r="X72" s="29">
        <v>2</v>
      </c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>
        <v>2</v>
      </c>
      <c r="AT72" s="30" t="s">
        <v>121</v>
      </c>
      <c r="AU72" s="31"/>
      <c r="AV72" s="29"/>
      <c r="AW72" s="29"/>
      <c r="AX72" s="29"/>
      <c r="AY72" s="29"/>
      <c r="AZ72" s="29"/>
      <c r="BA72" s="29"/>
      <c r="BB72" s="29"/>
      <c r="BC72" s="28">
        <v>41102</v>
      </c>
      <c r="BD72" s="29"/>
      <c r="BE72" s="29"/>
      <c r="BF72" s="29">
        <v>1</v>
      </c>
      <c r="BG72" s="29">
        <v>1</v>
      </c>
      <c r="BH72" s="29">
        <v>1</v>
      </c>
      <c r="BI72" s="29">
        <v>1</v>
      </c>
      <c r="BJ72" s="29">
        <v>2</v>
      </c>
      <c r="BK72" s="29" t="s">
        <v>121</v>
      </c>
      <c r="BL72" s="29">
        <v>2</v>
      </c>
      <c r="BM72" s="27" t="s">
        <v>121</v>
      </c>
      <c r="BN72" s="29">
        <v>2</v>
      </c>
      <c r="BO72" s="29">
        <v>3</v>
      </c>
      <c r="BP72" s="29">
        <v>1</v>
      </c>
      <c r="BQ72" s="29">
        <v>1</v>
      </c>
      <c r="BR72" s="29">
        <v>1</v>
      </c>
      <c r="BS72" s="29" t="s">
        <v>121</v>
      </c>
      <c r="BT72" s="29">
        <v>1</v>
      </c>
      <c r="BU72" s="29"/>
      <c r="BV72" s="29"/>
      <c r="BW72" s="29"/>
      <c r="BX72" s="29"/>
      <c r="BY72" s="30"/>
      <c r="BZ72" s="31">
        <v>2</v>
      </c>
      <c r="CA72" s="27"/>
      <c r="CB72" s="27"/>
      <c r="CC72" s="29">
        <v>1</v>
      </c>
      <c r="CD72" s="29">
        <v>1</v>
      </c>
      <c r="CE72" s="30">
        <v>1</v>
      </c>
      <c r="CF72" s="32">
        <v>4.000000000000184E-05</v>
      </c>
      <c r="CG72" s="33">
        <v>4.000000000000184E-05</v>
      </c>
      <c r="CH72" s="29">
        <f>IF(CG72&lt;0.00015,1,0)</f>
        <v>1</v>
      </c>
      <c r="CI72" s="34">
        <v>-1.0000000003174137E-05</v>
      </c>
      <c r="CJ72" s="33">
        <v>1.0000000003174137E-05</v>
      </c>
      <c r="CK72" s="29">
        <f>IF(CJ72&lt;0.00015,1,0)</f>
        <v>1</v>
      </c>
      <c r="CL72" s="29">
        <f>IF(AND(CH72=1,CK72=1),1,0)</f>
        <v>1</v>
      </c>
      <c r="CM72" s="30">
        <f>IF(OR(CH72=1,CK72=1),1,0)</f>
        <v>1</v>
      </c>
      <c r="CN72" s="35">
        <v>1</v>
      </c>
      <c r="CO72" s="36" t="b">
        <f>IF(OR(BU72=AO72,BU72=AN72,BU72=AL72,BW72=AO72,BW72=AN72,BW72=AL72),TRUE,FALSE)</f>
        <v>1</v>
      </c>
      <c r="CP72" s="30"/>
      <c r="CQ72" s="30">
        <v>2</v>
      </c>
      <c r="CR72" s="29">
        <v>1</v>
      </c>
      <c r="CS72" s="31" t="str">
        <f>IF(AND(BZ72=2,CN72=1,OR(CO72=TRUE,CP72="VERIFIED")),"YES","NO")</f>
        <v>YES</v>
      </c>
      <c r="CT72" s="38"/>
    </row>
    <row r="73" spans="1:98" ht="12.75">
      <c r="A73" s="26" t="s">
        <v>205</v>
      </c>
      <c r="B73" s="27" t="s">
        <v>136</v>
      </c>
      <c r="C73" s="28">
        <v>41070</v>
      </c>
      <c r="D73" s="27" t="s">
        <v>119</v>
      </c>
      <c r="E73" s="27" t="s">
        <v>120</v>
      </c>
      <c r="F73" s="27"/>
      <c r="G73" s="29"/>
      <c r="H73" s="29"/>
      <c r="I73" s="29"/>
      <c r="J73" s="29"/>
      <c r="K73" s="29"/>
      <c r="L73" s="29"/>
      <c r="M73" s="29"/>
      <c r="N73" s="29"/>
      <c r="O73" s="29"/>
      <c r="P73" s="29">
        <v>1</v>
      </c>
      <c r="Q73" s="29">
        <v>1</v>
      </c>
      <c r="R73" s="29">
        <v>1</v>
      </c>
      <c r="S73" s="29">
        <v>2</v>
      </c>
      <c r="T73" s="29">
        <v>14</v>
      </c>
      <c r="U73" s="29">
        <v>2</v>
      </c>
      <c r="V73" s="29">
        <v>3</v>
      </c>
      <c r="W73" s="29">
        <v>3</v>
      </c>
      <c r="X73" s="29">
        <v>2</v>
      </c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>
        <v>2</v>
      </c>
      <c r="AT73" s="30" t="s">
        <v>121</v>
      </c>
      <c r="AU73" s="31"/>
      <c r="AV73" s="29"/>
      <c r="AW73" s="29"/>
      <c r="AX73" s="29"/>
      <c r="AY73" s="29"/>
      <c r="AZ73" s="29"/>
      <c r="BA73" s="29"/>
      <c r="BB73" s="29"/>
      <c r="BC73" s="28">
        <v>41101</v>
      </c>
      <c r="BD73" s="29"/>
      <c r="BE73" s="29"/>
      <c r="BF73" s="29">
        <v>1</v>
      </c>
      <c r="BG73" s="29">
        <v>1</v>
      </c>
      <c r="BH73" s="29">
        <v>1</v>
      </c>
      <c r="BI73" s="29">
        <v>1</v>
      </c>
      <c r="BJ73" s="29">
        <v>2</v>
      </c>
      <c r="BK73" s="29" t="s">
        <v>121</v>
      </c>
      <c r="BL73" s="29">
        <v>2</v>
      </c>
      <c r="BM73" s="27" t="s">
        <v>121</v>
      </c>
      <c r="BN73" s="29">
        <v>2</v>
      </c>
      <c r="BO73" s="29">
        <v>3</v>
      </c>
      <c r="BP73" s="29">
        <v>1</v>
      </c>
      <c r="BQ73" s="29">
        <v>1</v>
      </c>
      <c r="BR73" s="29">
        <v>1</v>
      </c>
      <c r="BS73" s="27" t="s">
        <v>121</v>
      </c>
      <c r="BT73" s="29">
        <v>1</v>
      </c>
      <c r="BU73" s="29"/>
      <c r="BV73" s="29"/>
      <c r="BW73" s="29"/>
      <c r="BX73" s="29"/>
      <c r="BY73" s="30"/>
      <c r="BZ73" s="31">
        <v>2</v>
      </c>
      <c r="CA73" s="27"/>
      <c r="CB73" s="27"/>
      <c r="CC73" s="29">
        <v>1</v>
      </c>
      <c r="CD73" s="29">
        <v>1</v>
      </c>
      <c r="CE73" s="30">
        <v>1</v>
      </c>
      <c r="CF73" s="32">
        <v>0.0013899999999999989</v>
      </c>
      <c r="CG73" s="33">
        <v>0.0013899999999999989</v>
      </c>
      <c r="CH73" s="29">
        <f>IF(CG73&lt;0.00015,1,0)</f>
        <v>0</v>
      </c>
      <c r="CI73" s="34">
        <v>0.0005300000000048044</v>
      </c>
      <c r="CJ73" s="33">
        <v>0.0005300000000048044</v>
      </c>
      <c r="CK73" s="29">
        <f>IF(CJ73&lt;0.00015,1,0)</f>
        <v>0</v>
      </c>
      <c r="CL73" s="29">
        <f>IF(AND(CH73=1,CK73=1),1,0)</f>
        <v>0</v>
      </c>
      <c r="CM73" s="30">
        <f>IF(OR(CH73=1,CK73=1),1,0)</f>
        <v>0</v>
      </c>
      <c r="CN73" s="35">
        <v>1</v>
      </c>
      <c r="CO73" s="36" t="b">
        <f>IF(OR(BU73=AO73,BU73=AN73,BU73=AL73,BW73=AO73,BW73=AN73,BW73=AL73),TRUE,FALSE)</f>
        <v>1</v>
      </c>
      <c r="CP73" s="30"/>
      <c r="CQ73" s="30">
        <v>2</v>
      </c>
      <c r="CR73" s="29">
        <v>1</v>
      </c>
      <c r="CS73" s="31" t="str">
        <f>IF(AND(BZ73=2,CN73=1,OR(CO73=TRUE,CP73="VERIFIED")),"YES","NO")</f>
        <v>YES</v>
      </c>
      <c r="CT73" s="38"/>
    </row>
    <row r="74" spans="1:98" ht="12.75">
      <c r="A74" s="26" t="s">
        <v>206</v>
      </c>
      <c r="B74" s="27" t="s">
        <v>136</v>
      </c>
      <c r="C74" s="28">
        <v>41070</v>
      </c>
      <c r="D74" s="27" t="s">
        <v>119</v>
      </c>
      <c r="E74" s="27" t="s">
        <v>120</v>
      </c>
      <c r="F74" s="27"/>
      <c r="G74" s="29"/>
      <c r="H74" s="29"/>
      <c r="I74" s="29"/>
      <c r="J74" s="29"/>
      <c r="K74" s="29"/>
      <c r="L74" s="29"/>
      <c r="M74" s="29"/>
      <c r="N74" s="29"/>
      <c r="O74" s="29"/>
      <c r="P74" s="29">
        <v>1</v>
      </c>
      <c r="Q74" s="29">
        <v>1</v>
      </c>
      <c r="R74" s="29">
        <v>1</v>
      </c>
      <c r="S74" s="29">
        <v>1</v>
      </c>
      <c r="T74" s="29">
        <v>0</v>
      </c>
      <c r="U74" s="29">
        <v>2</v>
      </c>
      <c r="V74" s="29">
        <v>3</v>
      </c>
      <c r="W74" s="29">
        <v>3</v>
      </c>
      <c r="X74" s="29">
        <v>2</v>
      </c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>
        <v>2</v>
      </c>
      <c r="AT74" s="30" t="s">
        <v>121</v>
      </c>
      <c r="AU74" s="31"/>
      <c r="AV74" s="29"/>
      <c r="AW74" s="29"/>
      <c r="AX74" s="29"/>
      <c r="AY74" s="29"/>
      <c r="AZ74" s="29"/>
      <c r="BA74" s="29"/>
      <c r="BB74" s="29"/>
      <c r="BC74" s="28">
        <v>41101</v>
      </c>
      <c r="BD74" s="29"/>
      <c r="BE74" s="29"/>
      <c r="BF74" s="29">
        <v>1</v>
      </c>
      <c r="BG74" s="29">
        <v>1</v>
      </c>
      <c r="BH74" s="29">
        <v>1</v>
      </c>
      <c r="BI74" s="29">
        <v>1</v>
      </c>
      <c r="BJ74" s="29">
        <v>2</v>
      </c>
      <c r="BK74" s="29" t="s">
        <v>121</v>
      </c>
      <c r="BL74" s="29">
        <v>2</v>
      </c>
      <c r="BM74" s="27" t="s">
        <v>121</v>
      </c>
      <c r="BN74" s="29">
        <v>2</v>
      </c>
      <c r="BO74" s="29">
        <v>3</v>
      </c>
      <c r="BP74" s="29">
        <v>1</v>
      </c>
      <c r="BQ74" s="29">
        <v>2</v>
      </c>
      <c r="BR74" s="29" t="s">
        <v>121</v>
      </c>
      <c r="BS74" s="29" t="s">
        <v>121</v>
      </c>
      <c r="BT74" s="29">
        <v>1</v>
      </c>
      <c r="BU74" s="29"/>
      <c r="BV74" s="29"/>
      <c r="BW74" s="29"/>
      <c r="BX74" s="29"/>
      <c r="BY74" s="30"/>
      <c r="BZ74" s="31">
        <v>2</v>
      </c>
      <c r="CA74" s="27"/>
      <c r="CB74" s="27"/>
      <c r="CC74" s="29">
        <v>1</v>
      </c>
      <c r="CD74" s="29">
        <v>1</v>
      </c>
      <c r="CE74" s="30">
        <v>1</v>
      </c>
      <c r="CF74" s="32">
        <v>-0.00013999999999999777</v>
      </c>
      <c r="CG74" s="33">
        <v>0.00013999999999999777</v>
      </c>
      <c r="CH74" s="29">
        <f>IF(CG74&lt;0.00015,1,0)</f>
        <v>1</v>
      </c>
      <c r="CI74" s="34">
        <v>0.001069999999998572</v>
      </c>
      <c r="CJ74" s="33">
        <v>0.001069999999998572</v>
      </c>
      <c r="CK74" s="29">
        <f>IF(CJ74&lt;0.00015,1,0)</f>
        <v>0</v>
      </c>
      <c r="CL74" s="29">
        <f>IF(AND(CH74=1,CK74=1),1,0)</f>
        <v>0</v>
      </c>
      <c r="CM74" s="30">
        <f>IF(OR(CH74=1,CK74=1),1,0)</f>
        <v>1</v>
      </c>
      <c r="CN74" s="35">
        <v>1</v>
      </c>
      <c r="CO74" s="36" t="b">
        <f>IF(OR(BU74=AO74,BU74=AN74,BU74=AL74,BW74=AO74,BW74=AN74,BW74=AL74),TRUE,FALSE)</f>
        <v>1</v>
      </c>
      <c r="CP74" s="30"/>
      <c r="CQ74" s="30">
        <v>2</v>
      </c>
      <c r="CR74" s="29">
        <v>1</v>
      </c>
      <c r="CS74" s="31" t="str">
        <f>IF(AND(BZ74=2,CN74=1,OR(CO74=TRUE,CP74="VERIFIED")),"YES","NO")</f>
        <v>YES</v>
      </c>
      <c r="CT74" s="38"/>
    </row>
    <row r="75" spans="1:98" ht="12.75">
      <c r="A75" s="26" t="s">
        <v>207</v>
      </c>
      <c r="B75" s="27" t="s">
        <v>136</v>
      </c>
      <c r="C75" s="28">
        <v>41070</v>
      </c>
      <c r="D75" s="27" t="s">
        <v>119</v>
      </c>
      <c r="E75" s="27" t="s">
        <v>120</v>
      </c>
      <c r="F75" s="27"/>
      <c r="G75" s="29"/>
      <c r="H75" s="29"/>
      <c r="I75" s="29"/>
      <c r="J75" s="29"/>
      <c r="K75" s="29"/>
      <c r="L75" s="29"/>
      <c r="M75" s="29"/>
      <c r="N75" s="29"/>
      <c r="O75" s="29"/>
      <c r="P75" s="29">
        <v>1</v>
      </c>
      <c r="Q75" s="29">
        <v>1</v>
      </c>
      <c r="R75" s="29">
        <v>1</v>
      </c>
      <c r="S75" s="29">
        <v>2</v>
      </c>
      <c r="T75" s="29">
        <v>2</v>
      </c>
      <c r="U75" s="29">
        <v>2</v>
      </c>
      <c r="V75" s="29">
        <v>3</v>
      </c>
      <c r="W75" s="29">
        <v>3</v>
      </c>
      <c r="X75" s="29">
        <v>1</v>
      </c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>
        <v>2</v>
      </c>
      <c r="AT75" s="30" t="s">
        <v>121</v>
      </c>
      <c r="AU75" s="31"/>
      <c r="AV75" s="29"/>
      <c r="AW75" s="29"/>
      <c r="AX75" s="29"/>
      <c r="AY75" s="29"/>
      <c r="AZ75" s="29"/>
      <c r="BA75" s="29"/>
      <c r="BB75" s="29"/>
      <c r="BC75" s="28">
        <v>41101</v>
      </c>
      <c r="BD75" s="29"/>
      <c r="BE75" s="29"/>
      <c r="BF75" s="29">
        <v>1</v>
      </c>
      <c r="BG75" s="29">
        <v>1</v>
      </c>
      <c r="BH75" s="29">
        <v>1</v>
      </c>
      <c r="BI75" s="29">
        <v>1</v>
      </c>
      <c r="BJ75" s="29">
        <v>2</v>
      </c>
      <c r="BK75" s="29" t="s">
        <v>121</v>
      </c>
      <c r="BL75" s="29">
        <v>2</v>
      </c>
      <c r="BM75" s="27" t="s">
        <v>121</v>
      </c>
      <c r="BN75" s="29">
        <v>2</v>
      </c>
      <c r="BO75" s="29">
        <v>3</v>
      </c>
      <c r="BP75" s="29">
        <v>1</v>
      </c>
      <c r="BQ75" s="29">
        <v>2</v>
      </c>
      <c r="BR75" s="29" t="s">
        <v>121</v>
      </c>
      <c r="BS75" s="29" t="s">
        <v>121</v>
      </c>
      <c r="BT75" s="29">
        <v>1</v>
      </c>
      <c r="BU75" s="29"/>
      <c r="BV75" s="29"/>
      <c r="BW75" s="29"/>
      <c r="BX75" s="29"/>
      <c r="BY75" s="30"/>
      <c r="BZ75" s="31">
        <v>2</v>
      </c>
      <c r="CA75" s="27"/>
      <c r="CB75" s="27"/>
      <c r="CC75" s="29">
        <v>1</v>
      </c>
      <c r="CD75" s="29">
        <v>1</v>
      </c>
      <c r="CE75" s="30">
        <v>1</v>
      </c>
      <c r="CF75" s="32">
        <v>0</v>
      </c>
      <c r="CG75" s="33">
        <v>0</v>
      </c>
      <c r="CH75" s="29">
        <f>IF(CG75&lt;0.00015,1,0)</f>
        <v>1</v>
      </c>
      <c r="CI75" s="34">
        <v>-0.010379999999997835</v>
      </c>
      <c r="CJ75" s="33">
        <v>0.010379999999997835</v>
      </c>
      <c r="CK75" s="29">
        <f>IF(CJ75&lt;0.00015,1,0)</f>
        <v>0</v>
      </c>
      <c r="CL75" s="29">
        <f>IF(AND(CH75=1,CK75=1),1,0)</f>
        <v>0</v>
      </c>
      <c r="CM75" s="30">
        <f>IF(OR(CH75=1,CK75=1),1,0)</f>
        <v>1</v>
      </c>
      <c r="CN75" s="35">
        <v>1</v>
      </c>
      <c r="CO75" s="36" t="b">
        <f>IF(OR(BU75=AO75,BU75=AN75,BU75=AL75,BW75=AO75,BW75=AN75,BW75=AL75),TRUE,FALSE)</f>
        <v>1</v>
      </c>
      <c r="CP75" s="30"/>
      <c r="CQ75" s="30">
        <v>2</v>
      </c>
      <c r="CR75" s="29">
        <v>1</v>
      </c>
      <c r="CS75" s="31" t="str">
        <f>IF(AND(BZ75=2,CN75=1,OR(CO75=TRUE,CP75="VERIFIED")),"YES","NO")</f>
        <v>YES</v>
      </c>
      <c r="CT75" s="38"/>
    </row>
    <row r="76" spans="1:98" ht="12.75">
      <c r="A76" s="26" t="s">
        <v>208</v>
      </c>
      <c r="B76" s="27" t="s">
        <v>136</v>
      </c>
      <c r="C76" s="28">
        <v>41070</v>
      </c>
      <c r="D76" s="27" t="s">
        <v>119</v>
      </c>
      <c r="E76" s="27" t="s">
        <v>120</v>
      </c>
      <c r="F76" s="27"/>
      <c r="G76" s="29"/>
      <c r="H76" s="29"/>
      <c r="I76" s="29"/>
      <c r="J76" s="29"/>
      <c r="K76" s="29"/>
      <c r="L76" s="29"/>
      <c r="M76" s="29"/>
      <c r="N76" s="29"/>
      <c r="O76" s="29"/>
      <c r="P76" s="29">
        <v>1</v>
      </c>
      <c r="Q76" s="29">
        <v>1</v>
      </c>
      <c r="R76" s="29">
        <v>1</v>
      </c>
      <c r="S76" s="29">
        <v>2</v>
      </c>
      <c r="T76" s="29">
        <v>2</v>
      </c>
      <c r="U76" s="29">
        <v>2</v>
      </c>
      <c r="V76" s="29">
        <v>3</v>
      </c>
      <c r="W76" s="29">
        <v>3</v>
      </c>
      <c r="X76" s="29">
        <v>1</v>
      </c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>
        <v>2</v>
      </c>
      <c r="AT76" s="30" t="s">
        <v>121</v>
      </c>
      <c r="AU76" s="31"/>
      <c r="AV76" s="29"/>
      <c r="AW76" s="29"/>
      <c r="AX76" s="29"/>
      <c r="AY76" s="29"/>
      <c r="AZ76" s="29"/>
      <c r="BA76" s="29"/>
      <c r="BB76" s="27"/>
      <c r="BC76" s="27"/>
      <c r="BD76" s="27"/>
      <c r="BE76" s="27"/>
      <c r="BF76" s="29">
        <v>2</v>
      </c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9"/>
      <c r="BX76" s="29"/>
      <c r="BY76" s="30"/>
      <c r="BZ76" s="31">
        <v>1</v>
      </c>
      <c r="CA76" s="27"/>
      <c r="CB76" s="27"/>
      <c r="CC76" s="29">
        <v>2</v>
      </c>
      <c r="CD76" s="29">
        <v>2</v>
      </c>
      <c r="CE76" s="30" t="s">
        <v>121</v>
      </c>
      <c r="CF76" s="32"/>
      <c r="CG76" s="33"/>
      <c r="CH76" s="29"/>
      <c r="CI76" s="34"/>
      <c r="CJ76" s="33"/>
      <c r="CK76" s="29"/>
      <c r="CL76" s="29"/>
      <c r="CM76" s="30"/>
      <c r="CN76" s="35">
        <v>2</v>
      </c>
      <c r="CO76" s="36" t="s">
        <v>124</v>
      </c>
      <c r="CP76" s="30"/>
      <c r="CQ76" s="30">
        <v>2</v>
      </c>
      <c r="CR76" s="37">
        <v>1</v>
      </c>
      <c r="CS76" s="31" t="str">
        <f>IF(AND(BZ76=2,CN76=1,OR(CO76=TRUE,CP76="VERIFIED")),"YES","NO")</f>
        <v>NO</v>
      </c>
      <c r="CT76" s="40" t="s">
        <v>124</v>
      </c>
    </row>
    <row r="77" spans="1:98" ht="12.75">
      <c r="A77" s="26" t="s">
        <v>209</v>
      </c>
      <c r="B77" s="27" t="s">
        <v>118</v>
      </c>
      <c r="C77" s="28">
        <v>41070</v>
      </c>
      <c r="D77" s="27" t="s">
        <v>119</v>
      </c>
      <c r="E77" s="27" t="s">
        <v>120</v>
      </c>
      <c r="F77" s="27"/>
      <c r="G77" s="29"/>
      <c r="H77" s="29"/>
      <c r="I77" s="29"/>
      <c r="J77" s="29"/>
      <c r="K77" s="29"/>
      <c r="L77" s="29"/>
      <c r="M77" s="29"/>
      <c r="N77" s="29"/>
      <c r="O77" s="29"/>
      <c r="P77" s="29">
        <v>1</v>
      </c>
      <c r="Q77" s="29">
        <v>1</v>
      </c>
      <c r="R77" s="29">
        <v>1</v>
      </c>
      <c r="S77" s="29">
        <v>4</v>
      </c>
      <c r="T77" s="29">
        <v>1</v>
      </c>
      <c r="U77" s="29">
        <v>2</v>
      </c>
      <c r="V77" s="29">
        <v>3</v>
      </c>
      <c r="W77" s="29">
        <v>3</v>
      </c>
      <c r="X77" s="29">
        <v>2</v>
      </c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>
        <v>2</v>
      </c>
      <c r="AT77" s="30" t="s">
        <v>121</v>
      </c>
      <c r="AU77" s="31"/>
      <c r="AV77" s="29"/>
      <c r="AW77" s="29"/>
      <c r="AX77" s="29"/>
      <c r="AY77" s="29"/>
      <c r="AZ77" s="29"/>
      <c r="BA77" s="29"/>
      <c r="BB77" s="29"/>
      <c r="BC77" s="28">
        <v>41102</v>
      </c>
      <c r="BD77" s="29"/>
      <c r="BE77" s="29"/>
      <c r="BF77" s="29">
        <v>1</v>
      </c>
      <c r="BG77" s="29">
        <v>1</v>
      </c>
      <c r="BH77" s="29">
        <v>1</v>
      </c>
      <c r="BI77" s="29">
        <v>1</v>
      </c>
      <c r="BJ77" s="29">
        <v>2</v>
      </c>
      <c r="BK77" s="29" t="s">
        <v>121</v>
      </c>
      <c r="BL77" s="29">
        <v>2</v>
      </c>
      <c r="BM77" s="29" t="s">
        <v>121</v>
      </c>
      <c r="BN77" s="29">
        <v>2</v>
      </c>
      <c r="BO77" s="29">
        <v>3</v>
      </c>
      <c r="BP77" s="29">
        <v>1</v>
      </c>
      <c r="BQ77" s="29">
        <v>1</v>
      </c>
      <c r="BR77" s="29">
        <v>1</v>
      </c>
      <c r="BS77" s="29" t="s">
        <v>121</v>
      </c>
      <c r="BT77" s="29">
        <v>1</v>
      </c>
      <c r="BU77" s="29"/>
      <c r="BV77" s="29"/>
      <c r="BW77" s="29"/>
      <c r="BX77" s="29"/>
      <c r="BY77" s="30"/>
      <c r="BZ77" s="31">
        <v>1</v>
      </c>
      <c r="CA77" s="27"/>
      <c r="CB77" s="27"/>
      <c r="CC77" s="29">
        <v>1</v>
      </c>
      <c r="CD77" s="29">
        <v>1</v>
      </c>
      <c r="CE77" s="30">
        <v>1</v>
      </c>
      <c r="CF77" s="32">
        <v>-5.000000000000143E-05</v>
      </c>
      <c r="CG77" s="33">
        <v>5.000000000000143E-05</v>
      </c>
      <c r="CH77" s="29">
        <f>IF(CG77&lt;0.00015,1,0)</f>
        <v>1</v>
      </c>
      <c r="CI77" s="34">
        <v>-1.0000000003174137E-05</v>
      </c>
      <c r="CJ77" s="33">
        <v>1.0000000003174137E-05</v>
      </c>
      <c r="CK77" s="29">
        <f>IF(CJ77&lt;0.00015,1,0)</f>
        <v>1</v>
      </c>
      <c r="CL77" s="29">
        <f>IF(AND(CH77=1,CK77=1),1,0)</f>
        <v>1</v>
      </c>
      <c r="CM77" s="30">
        <f>IF(OR(CH77=1,CK77=1),1,0)</f>
        <v>1</v>
      </c>
      <c r="CN77" s="35">
        <v>1</v>
      </c>
      <c r="CO77" s="36" t="s">
        <v>124</v>
      </c>
      <c r="CP77" s="30"/>
      <c r="CQ77" s="30">
        <v>2</v>
      </c>
      <c r="CR77" s="37">
        <v>2</v>
      </c>
      <c r="CS77" s="31" t="str">
        <f>IF(AND(BZ77=2,CN77=1,OR(CO77=TRUE,CP77="VERIFIED")),"YES","NO")</f>
        <v>NO</v>
      </c>
      <c r="CT77" s="40" t="s">
        <v>124</v>
      </c>
    </row>
    <row r="78" spans="1:98" ht="12.75">
      <c r="A78" s="26" t="s">
        <v>210</v>
      </c>
      <c r="B78" s="27" t="s">
        <v>118</v>
      </c>
      <c r="C78" s="28">
        <v>41069</v>
      </c>
      <c r="D78" s="27" t="s">
        <v>119</v>
      </c>
      <c r="E78" s="27" t="s">
        <v>120</v>
      </c>
      <c r="F78" s="27"/>
      <c r="G78" s="29"/>
      <c r="H78" s="29"/>
      <c r="I78" s="29"/>
      <c r="J78" s="29"/>
      <c r="K78" s="29"/>
      <c r="L78" s="29"/>
      <c r="M78" s="29"/>
      <c r="N78" s="29"/>
      <c r="O78" s="29"/>
      <c r="P78" s="29">
        <v>1</v>
      </c>
      <c r="Q78" s="29">
        <v>1</v>
      </c>
      <c r="R78" s="29">
        <v>1</v>
      </c>
      <c r="S78" s="29">
        <v>2</v>
      </c>
      <c r="T78" s="29">
        <v>1</v>
      </c>
      <c r="U78" s="29">
        <v>2</v>
      </c>
      <c r="V78" s="29">
        <v>3</v>
      </c>
      <c r="W78" s="29">
        <v>3</v>
      </c>
      <c r="X78" s="29">
        <v>1</v>
      </c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>
        <v>2</v>
      </c>
      <c r="AT78" s="30" t="s">
        <v>121</v>
      </c>
      <c r="AU78" s="31"/>
      <c r="AV78" s="29"/>
      <c r="AW78" s="48"/>
      <c r="AX78" s="48"/>
      <c r="AY78" s="29"/>
      <c r="AZ78" s="27"/>
      <c r="BA78" s="27"/>
      <c r="BB78" s="27"/>
      <c r="BC78" s="28">
        <v>41094</v>
      </c>
      <c r="BD78" s="27"/>
      <c r="BE78" s="27"/>
      <c r="BF78" s="27" t="s">
        <v>122</v>
      </c>
      <c r="BG78" s="27" t="s">
        <v>122</v>
      </c>
      <c r="BH78" s="27" t="s">
        <v>122</v>
      </c>
      <c r="BI78" s="29">
        <v>1</v>
      </c>
      <c r="BJ78" s="27" t="s">
        <v>159</v>
      </c>
      <c r="BK78" s="27" t="s">
        <v>121</v>
      </c>
      <c r="BL78" s="27" t="s">
        <v>159</v>
      </c>
      <c r="BM78" s="27" t="s">
        <v>121</v>
      </c>
      <c r="BN78" s="27" t="s">
        <v>159</v>
      </c>
      <c r="BO78" s="27" t="s">
        <v>160</v>
      </c>
      <c r="BP78" s="27" t="s">
        <v>122</v>
      </c>
      <c r="BQ78" s="29">
        <v>1</v>
      </c>
      <c r="BR78" s="27" t="s">
        <v>122</v>
      </c>
      <c r="BS78" s="29" t="s">
        <v>121</v>
      </c>
      <c r="BT78" s="27" t="s">
        <v>122</v>
      </c>
      <c r="BU78" s="27"/>
      <c r="BV78" s="27"/>
      <c r="BW78" s="29"/>
      <c r="BX78" s="29"/>
      <c r="BY78" s="30"/>
      <c r="BZ78" s="31">
        <v>2</v>
      </c>
      <c r="CA78" s="27"/>
      <c r="CB78" s="27"/>
      <c r="CC78" s="29">
        <v>2</v>
      </c>
      <c r="CD78" s="29">
        <v>2</v>
      </c>
      <c r="CE78" s="30" t="s">
        <v>121</v>
      </c>
      <c r="CF78" s="32">
        <v>-0.014840000000000002</v>
      </c>
      <c r="CG78" s="33">
        <v>0.014840000000000002</v>
      </c>
      <c r="CH78" s="29">
        <f>IF(CG78&lt;0.00015,1,0)</f>
        <v>0</v>
      </c>
      <c r="CI78" s="34">
        <v>0.01530999999999949</v>
      </c>
      <c r="CJ78" s="33">
        <v>0.01530999999999949</v>
      </c>
      <c r="CK78" s="29">
        <f>IF(CJ78&lt;0.00015,1,0)</f>
        <v>0</v>
      </c>
      <c r="CL78" s="29">
        <f>IF(AND(CH78=1,CK78=1),1,0)</f>
        <v>0</v>
      </c>
      <c r="CM78" s="30">
        <f>IF(OR(CH78=1,CK78=1),1,0)</f>
        <v>0</v>
      </c>
      <c r="CN78" s="35">
        <v>1</v>
      </c>
      <c r="CO78" s="36" t="b">
        <f>IF(OR(BU78=AO78,BU78=AN78,BU78=AL78,BW78=AO78,BW78=AN78,BW78=AL78),TRUE,FALSE)</f>
        <v>1</v>
      </c>
      <c r="CP78" s="30"/>
      <c r="CQ78" s="30">
        <v>2</v>
      </c>
      <c r="CR78" s="29">
        <v>1</v>
      </c>
      <c r="CS78" s="31" t="str">
        <f>IF(AND(BZ78=2,CN78=1,OR(CO78=TRUE,CP78="VERIFIED")),"YES","NO")</f>
        <v>YES</v>
      </c>
      <c r="CT78" s="30"/>
    </row>
    <row r="79" spans="1:98" ht="12.75">
      <c r="A79" s="26" t="s">
        <v>211</v>
      </c>
      <c r="B79" s="27" t="s">
        <v>118</v>
      </c>
      <c r="C79" s="28">
        <v>41069</v>
      </c>
      <c r="D79" s="27" t="s">
        <v>119</v>
      </c>
      <c r="E79" s="27" t="s">
        <v>120</v>
      </c>
      <c r="F79" s="27"/>
      <c r="G79" s="29"/>
      <c r="H79" s="29"/>
      <c r="I79" s="29"/>
      <c r="J79" s="29"/>
      <c r="K79" s="29"/>
      <c r="L79" s="29"/>
      <c r="M79" s="29"/>
      <c r="N79" s="29"/>
      <c r="O79" s="29"/>
      <c r="P79" s="29">
        <v>1</v>
      </c>
      <c r="Q79" s="29">
        <v>1</v>
      </c>
      <c r="R79" s="29">
        <v>1</v>
      </c>
      <c r="S79" s="29">
        <v>1</v>
      </c>
      <c r="T79" s="29">
        <v>3</v>
      </c>
      <c r="U79" s="29">
        <v>2</v>
      </c>
      <c r="V79" s="29">
        <v>3</v>
      </c>
      <c r="W79" s="29">
        <v>3</v>
      </c>
      <c r="X79" s="29">
        <v>1</v>
      </c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>
        <v>2</v>
      </c>
      <c r="AT79" s="30" t="s">
        <v>121</v>
      </c>
      <c r="AU79" s="31"/>
      <c r="AV79" s="29"/>
      <c r="AW79" s="29"/>
      <c r="AX79" s="29"/>
      <c r="AY79" s="27"/>
      <c r="AZ79" s="27"/>
      <c r="BA79" s="27"/>
      <c r="BB79" s="27"/>
      <c r="BC79" s="28">
        <v>41095</v>
      </c>
      <c r="BD79" s="27"/>
      <c r="BE79" s="27"/>
      <c r="BF79" s="27" t="s">
        <v>122</v>
      </c>
      <c r="BG79" s="27" t="s">
        <v>122</v>
      </c>
      <c r="BH79" s="27" t="s">
        <v>122</v>
      </c>
      <c r="BI79" s="29">
        <v>1</v>
      </c>
      <c r="BJ79" s="27" t="s">
        <v>159</v>
      </c>
      <c r="BK79" s="27" t="s">
        <v>121</v>
      </c>
      <c r="BL79" s="27" t="s">
        <v>159</v>
      </c>
      <c r="BM79" s="27" t="s">
        <v>121</v>
      </c>
      <c r="BN79" s="27" t="s">
        <v>159</v>
      </c>
      <c r="BO79" s="27" t="s">
        <v>160</v>
      </c>
      <c r="BP79" s="27" t="s">
        <v>122</v>
      </c>
      <c r="BQ79" s="29">
        <v>1</v>
      </c>
      <c r="BR79" s="27" t="s">
        <v>122</v>
      </c>
      <c r="BS79" s="29" t="s">
        <v>121</v>
      </c>
      <c r="BT79" s="27" t="s">
        <v>122</v>
      </c>
      <c r="BU79" s="27"/>
      <c r="BV79" s="27"/>
      <c r="BW79" s="29"/>
      <c r="BX79" s="29"/>
      <c r="BY79" s="30"/>
      <c r="BZ79" s="31">
        <v>2</v>
      </c>
      <c r="CA79" s="27"/>
      <c r="CB79" s="27"/>
      <c r="CC79" s="29">
        <v>1</v>
      </c>
      <c r="CD79" s="29">
        <v>1</v>
      </c>
      <c r="CE79" s="30">
        <v>1</v>
      </c>
      <c r="CF79" s="32">
        <v>0.001919999999999998</v>
      </c>
      <c r="CG79" s="33">
        <v>0.001919999999999998</v>
      </c>
      <c r="CH79" s="29">
        <f>IF(CG79&lt;0.00015,1,0)</f>
        <v>0</v>
      </c>
      <c r="CI79" s="34">
        <v>-5.999999999772854E-05</v>
      </c>
      <c r="CJ79" s="33">
        <v>5.999999999772854E-05</v>
      </c>
      <c r="CK79" s="29">
        <f>IF(CJ79&lt;0.00015,1,0)</f>
        <v>1</v>
      </c>
      <c r="CL79" s="29">
        <f>IF(AND(CH79=1,CK79=1),1,0)</f>
        <v>0</v>
      </c>
      <c r="CM79" s="30">
        <f>IF(OR(CH79=1,CK79=1),1,0)</f>
        <v>1</v>
      </c>
      <c r="CN79" s="35">
        <v>1</v>
      </c>
      <c r="CO79" s="36" t="b">
        <f>IF(OR(BU79=AO79,BU79=AN79,BU79=AL79,BW79=AO79,BW79=AN79,BW79=AL79),TRUE,FALSE)</f>
        <v>1</v>
      </c>
      <c r="CP79" s="30"/>
      <c r="CQ79" s="30">
        <v>2</v>
      </c>
      <c r="CR79" s="29">
        <v>1</v>
      </c>
      <c r="CS79" s="31" t="str">
        <f>IF(AND(BZ79=2,CN79=1,OR(CO79=TRUE,CP79="VERIFIED")),"YES","NO")</f>
        <v>YES</v>
      </c>
      <c r="CT79" s="38"/>
    </row>
    <row r="80" spans="1:98" ht="12.75">
      <c r="A80" s="26" t="s">
        <v>212</v>
      </c>
      <c r="B80" s="27" t="s">
        <v>118</v>
      </c>
      <c r="C80" s="28">
        <v>41069</v>
      </c>
      <c r="D80" s="27" t="s">
        <v>119</v>
      </c>
      <c r="E80" s="27" t="s">
        <v>120</v>
      </c>
      <c r="F80" s="27"/>
      <c r="G80" s="29"/>
      <c r="H80" s="29"/>
      <c r="I80" s="29"/>
      <c r="J80" s="29"/>
      <c r="K80" s="29"/>
      <c r="L80" s="29"/>
      <c r="M80" s="29"/>
      <c r="N80" s="29"/>
      <c r="O80" s="29"/>
      <c r="P80" s="29">
        <v>1</v>
      </c>
      <c r="Q80" s="29">
        <v>1</v>
      </c>
      <c r="R80" s="29">
        <v>1</v>
      </c>
      <c r="S80" s="29">
        <v>2</v>
      </c>
      <c r="T80" s="29">
        <v>1</v>
      </c>
      <c r="U80" s="29">
        <v>2</v>
      </c>
      <c r="V80" s="29">
        <v>3</v>
      </c>
      <c r="W80" s="29">
        <v>3</v>
      </c>
      <c r="X80" s="29">
        <v>1</v>
      </c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>
        <v>2</v>
      </c>
      <c r="AT80" s="30" t="s">
        <v>121</v>
      </c>
      <c r="AU80" s="31"/>
      <c r="AV80" s="29"/>
      <c r="AW80" s="29"/>
      <c r="AX80" s="29"/>
      <c r="AY80" s="29"/>
      <c r="AZ80" s="29"/>
      <c r="BA80" s="27"/>
      <c r="BB80" s="27"/>
      <c r="BC80" s="28">
        <v>41094</v>
      </c>
      <c r="BD80" s="27"/>
      <c r="BE80" s="27"/>
      <c r="BF80" s="27" t="s">
        <v>122</v>
      </c>
      <c r="BG80" s="27" t="s">
        <v>122</v>
      </c>
      <c r="BH80" s="27" t="s">
        <v>122</v>
      </c>
      <c r="BI80" s="29">
        <v>1</v>
      </c>
      <c r="BJ80" s="27" t="s">
        <v>159</v>
      </c>
      <c r="BK80" s="27" t="s">
        <v>121</v>
      </c>
      <c r="BL80" s="27" t="s">
        <v>159</v>
      </c>
      <c r="BM80" s="27" t="s">
        <v>121</v>
      </c>
      <c r="BN80" s="27" t="s">
        <v>159</v>
      </c>
      <c r="BO80" s="27" t="s">
        <v>160</v>
      </c>
      <c r="BP80" s="27" t="s">
        <v>122</v>
      </c>
      <c r="BQ80" s="27" t="s">
        <v>159</v>
      </c>
      <c r="BR80" s="27" t="s">
        <v>121</v>
      </c>
      <c r="BS80" s="29" t="s">
        <v>121</v>
      </c>
      <c r="BT80" s="27" t="s">
        <v>122</v>
      </c>
      <c r="BU80" s="27"/>
      <c r="BV80" s="27"/>
      <c r="BW80" s="29"/>
      <c r="BX80" s="29"/>
      <c r="BY80" s="30"/>
      <c r="BZ80" s="31">
        <v>2</v>
      </c>
      <c r="CA80" s="27"/>
      <c r="CB80" s="27"/>
      <c r="CC80" s="29">
        <v>1</v>
      </c>
      <c r="CD80" s="29">
        <v>1</v>
      </c>
      <c r="CE80" s="30">
        <v>1</v>
      </c>
      <c r="CF80" s="32">
        <v>-0.04427</v>
      </c>
      <c r="CG80" s="33">
        <v>0.04427</v>
      </c>
      <c r="CH80" s="29">
        <f>IF(CG80&lt;0.00015,1,0)</f>
        <v>0</v>
      </c>
      <c r="CI80" s="34">
        <v>-0.08253000000000554</v>
      </c>
      <c r="CJ80" s="33">
        <v>0.08253000000000554</v>
      </c>
      <c r="CK80" s="29">
        <f>IF(CJ80&lt;0.00015,1,0)</f>
        <v>0</v>
      </c>
      <c r="CL80" s="29">
        <f>IF(AND(CH80=1,CK80=1),1,0)</f>
        <v>0</v>
      </c>
      <c r="CM80" s="30">
        <f>IF(OR(CH80=1,CK80=1),1,0)</f>
        <v>0</v>
      </c>
      <c r="CN80" s="35">
        <v>1</v>
      </c>
      <c r="CO80" s="36" t="b">
        <f>IF(OR(BU80=AO80,BU80=AN80,BU80=AL80,BW80=AO80,BW80=AN80,BW80=AL80),TRUE,FALSE)</f>
        <v>1</v>
      </c>
      <c r="CP80" s="30"/>
      <c r="CQ80" s="30">
        <v>2</v>
      </c>
      <c r="CR80" s="29">
        <v>1</v>
      </c>
      <c r="CS80" s="31" t="str">
        <f>IF(AND(BZ80=2,CN80=1,OR(CO80=TRUE,CP80="VERIFIED")),"YES","NO")</f>
        <v>YES</v>
      </c>
      <c r="CT80" s="38"/>
    </row>
    <row r="81" spans="1:98" ht="12.75">
      <c r="A81" s="26" t="s">
        <v>213</v>
      </c>
      <c r="B81" s="27" t="s">
        <v>118</v>
      </c>
      <c r="C81" s="28">
        <v>41070</v>
      </c>
      <c r="D81" s="27" t="s">
        <v>119</v>
      </c>
      <c r="E81" s="27" t="s">
        <v>120</v>
      </c>
      <c r="F81" s="27"/>
      <c r="G81" s="29"/>
      <c r="H81" s="29"/>
      <c r="I81" s="29"/>
      <c r="J81" s="29"/>
      <c r="K81" s="29"/>
      <c r="L81" s="29"/>
      <c r="M81" s="29"/>
      <c r="N81" s="29"/>
      <c r="O81" s="29"/>
      <c r="P81" s="29">
        <v>1</v>
      </c>
      <c r="Q81" s="29">
        <v>1</v>
      </c>
      <c r="R81" s="29">
        <v>1</v>
      </c>
      <c r="S81" s="29">
        <v>2</v>
      </c>
      <c r="T81" s="29">
        <v>6</v>
      </c>
      <c r="U81" s="29">
        <v>2</v>
      </c>
      <c r="V81" s="29">
        <v>3</v>
      </c>
      <c r="W81" s="29">
        <v>3</v>
      </c>
      <c r="X81" s="29">
        <v>1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>
        <v>2</v>
      </c>
      <c r="AT81" s="30" t="s">
        <v>121</v>
      </c>
      <c r="AU81" s="31"/>
      <c r="AV81" s="29"/>
      <c r="AW81" s="29"/>
      <c r="AX81" s="29"/>
      <c r="AY81" s="27"/>
      <c r="AZ81" s="27"/>
      <c r="BA81" s="27"/>
      <c r="BB81" s="27"/>
      <c r="BC81" s="28">
        <v>41094</v>
      </c>
      <c r="BD81" s="27"/>
      <c r="BE81" s="27"/>
      <c r="BF81" s="27" t="s">
        <v>122</v>
      </c>
      <c r="BG81" s="27" t="s">
        <v>122</v>
      </c>
      <c r="BH81" s="27" t="s">
        <v>122</v>
      </c>
      <c r="BI81" s="29">
        <v>1</v>
      </c>
      <c r="BJ81" s="27" t="s">
        <v>159</v>
      </c>
      <c r="BK81" s="27" t="s">
        <v>121</v>
      </c>
      <c r="BL81" s="27" t="s">
        <v>159</v>
      </c>
      <c r="BM81" s="27" t="s">
        <v>121</v>
      </c>
      <c r="BN81" s="27" t="s">
        <v>159</v>
      </c>
      <c r="BO81" s="27" t="s">
        <v>160</v>
      </c>
      <c r="BP81" s="27" t="s">
        <v>122</v>
      </c>
      <c r="BQ81" s="29">
        <v>1</v>
      </c>
      <c r="BR81" s="27" t="s">
        <v>122</v>
      </c>
      <c r="BS81" s="29" t="s">
        <v>121</v>
      </c>
      <c r="BT81" s="27" t="s">
        <v>122</v>
      </c>
      <c r="BU81" s="27"/>
      <c r="BV81" s="27"/>
      <c r="BW81" s="29"/>
      <c r="BX81" s="29"/>
      <c r="BY81" s="30"/>
      <c r="BZ81" s="31">
        <v>2</v>
      </c>
      <c r="CA81" s="27"/>
      <c r="CB81" s="27"/>
      <c r="CC81" s="29">
        <v>1</v>
      </c>
      <c r="CD81" s="29">
        <v>1</v>
      </c>
      <c r="CE81" s="30">
        <v>1</v>
      </c>
      <c r="CF81" s="32">
        <v>-3.999999999999837E-05</v>
      </c>
      <c r="CG81" s="33">
        <v>3.999999999999837E-05</v>
      </c>
      <c r="CH81" s="29">
        <f>IF(CG81&lt;0.00015,1,0)</f>
        <v>1</v>
      </c>
      <c r="CI81" s="34">
        <v>-3.999999999848569E-05</v>
      </c>
      <c r="CJ81" s="33">
        <v>3.999999999848569E-05</v>
      </c>
      <c r="CK81" s="29">
        <f>IF(CJ81&lt;0.00015,1,0)</f>
        <v>1</v>
      </c>
      <c r="CL81" s="29">
        <f>IF(AND(CH81=1,CK81=1),1,0)</f>
        <v>1</v>
      </c>
      <c r="CM81" s="30">
        <f>IF(OR(CH81=1,CK81=1),1,0)</f>
        <v>1</v>
      </c>
      <c r="CN81" s="35">
        <v>1</v>
      </c>
      <c r="CO81" s="36" t="b">
        <f>IF(OR(BU81=AO81,BU81=AN81,BU81=AL81,BW81=AO81,BW81=AN81,BW81=AL81),TRUE,FALSE)</f>
        <v>1</v>
      </c>
      <c r="CP81" s="30"/>
      <c r="CQ81" s="30">
        <v>2</v>
      </c>
      <c r="CR81" s="30">
        <v>1</v>
      </c>
      <c r="CS81" s="31" t="str">
        <f>IF(AND(BZ81=2,CN81=1,OR(CO81=TRUE,CP81="VERIFIED")),"YES","NO")</f>
        <v>YES</v>
      </c>
      <c r="CT81" s="38"/>
    </row>
    <row r="82" spans="1:98" ht="12.75">
      <c r="A82" s="26" t="s">
        <v>214</v>
      </c>
      <c r="B82" s="27" t="s">
        <v>157</v>
      </c>
      <c r="C82" s="28">
        <v>41070</v>
      </c>
      <c r="D82" s="27" t="s">
        <v>119</v>
      </c>
      <c r="E82" s="27" t="s">
        <v>120</v>
      </c>
      <c r="F82" s="27"/>
      <c r="G82" s="29"/>
      <c r="H82" s="29"/>
      <c r="I82" s="29"/>
      <c r="J82" s="29"/>
      <c r="K82" s="29"/>
      <c r="L82" s="29"/>
      <c r="M82" s="29"/>
      <c r="N82" s="29"/>
      <c r="O82" s="29"/>
      <c r="P82" s="29">
        <v>1</v>
      </c>
      <c r="Q82" s="29">
        <v>1</v>
      </c>
      <c r="R82" s="29">
        <v>1</v>
      </c>
      <c r="S82" s="29">
        <v>2</v>
      </c>
      <c r="T82" s="29">
        <v>2</v>
      </c>
      <c r="U82" s="29">
        <v>2</v>
      </c>
      <c r="V82" s="29">
        <v>3</v>
      </c>
      <c r="W82" s="29">
        <v>3</v>
      </c>
      <c r="X82" s="29">
        <v>1</v>
      </c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>
        <v>2</v>
      </c>
      <c r="AT82" s="30" t="s">
        <v>121</v>
      </c>
      <c r="AU82" s="31"/>
      <c r="AV82" s="29"/>
      <c r="AW82" s="29"/>
      <c r="AX82" s="29"/>
      <c r="AY82" s="29"/>
      <c r="AZ82" s="27"/>
      <c r="BA82" s="27"/>
      <c r="BB82" s="27"/>
      <c r="BC82" s="28">
        <v>41094</v>
      </c>
      <c r="BD82" s="27"/>
      <c r="BE82" s="27"/>
      <c r="BF82" s="27" t="s">
        <v>122</v>
      </c>
      <c r="BG82" s="27" t="s">
        <v>122</v>
      </c>
      <c r="BH82" s="27" t="s">
        <v>122</v>
      </c>
      <c r="BI82" s="29">
        <v>1</v>
      </c>
      <c r="BJ82" s="27" t="s">
        <v>159</v>
      </c>
      <c r="BK82" s="27" t="s">
        <v>121</v>
      </c>
      <c r="BL82" s="27" t="s">
        <v>159</v>
      </c>
      <c r="BM82" s="27" t="s">
        <v>121</v>
      </c>
      <c r="BN82" s="27" t="s">
        <v>159</v>
      </c>
      <c r="BO82" s="27" t="s">
        <v>160</v>
      </c>
      <c r="BP82" s="27" t="s">
        <v>122</v>
      </c>
      <c r="BQ82" s="29">
        <v>1</v>
      </c>
      <c r="BR82" s="27" t="s">
        <v>122</v>
      </c>
      <c r="BS82" s="29" t="s">
        <v>121</v>
      </c>
      <c r="BT82" s="27" t="s">
        <v>122</v>
      </c>
      <c r="BU82" s="27"/>
      <c r="BV82" s="27"/>
      <c r="BW82" s="29"/>
      <c r="BX82" s="29"/>
      <c r="BY82" s="30"/>
      <c r="BZ82" s="31">
        <v>2</v>
      </c>
      <c r="CA82" s="27"/>
      <c r="CB82" s="27"/>
      <c r="CC82" s="29">
        <v>1</v>
      </c>
      <c r="CD82" s="29">
        <v>1</v>
      </c>
      <c r="CE82" s="30">
        <v>1</v>
      </c>
      <c r="CF82" s="32">
        <v>0.00082</v>
      </c>
      <c r="CG82" s="33">
        <v>0.00082</v>
      </c>
      <c r="CH82" s="29">
        <f>IF(CG82&lt;0.00015,1,0)</f>
        <v>0</v>
      </c>
      <c r="CI82" s="34">
        <v>-1.0000000003174137E-05</v>
      </c>
      <c r="CJ82" s="33">
        <v>1.0000000003174137E-05</v>
      </c>
      <c r="CK82" s="29">
        <f>IF(CJ82&lt;0.00015,1,0)</f>
        <v>1</v>
      </c>
      <c r="CL82" s="29">
        <f>IF(AND(CH82=1,CK82=1),1,0)</f>
        <v>0</v>
      </c>
      <c r="CM82" s="30">
        <f>IF(OR(CH82=1,CK82=1),1,0)</f>
        <v>1</v>
      </c>
      <c r="CN82" s="35">
        <v>1</v>
      </c>
      <c r="CO82" s="36" t="b">
        <f>IF(OR(BU82=AO82,BU82=AN82,BU82=AL82,BW82=AO82,BW82=AN82,BW82=AL82),TRUE,FALSE)</f>
        <v>1</v>
      </c>
      <c r="CP82" s="30"/>
      <c r="CQ82" s="30">
        <v>2</v>
      </c>
      <c r="CR82" s="29">
        <v>1</v>
      </c>
      <c r="CS82" s="31" t="str">
        <f>IF(AND(BZ82=2,CN82=1,OR(CO82=TRUE,CP82="VERIFIED")),"YES","NO")</f>
        <v>YES</v>
      </c>
      <c r="CT82" s="38"/>
    </row>
    <row r="83" spans="1:98" ht="12.75">
      <c r="A83" s="26" t="s">
        <v>215</v>
      </c>
      <c r="B83" s="27" t="s">
        <v>157</v>
      </c>
      <c r="C83" s="28">
        <v>41070</v>
      </c>
      <c r="D83" s="27" t="s">
        <v>119</v>
      </c>
      <c r="E83" s="27" t="s">
        <v>120</v>
      </c>
      <c r="F83" s="27"/>
      <c r="G83" s="29"/>
      <c r="H83" s="29"/>
      <c r="I83" s="29"/>
      <c r="J83" s="29"/>
      <c r="K83" s="29"/>
      <c r="L83" s="29"/>
      <c r="M83" s="29"/>
      <c r="N83" s="29"/>
      <c r="O83" s="29"/>
      <c r="P83" s="29">
        <v>1</v>
      </c>
      <c r="Q83" s="29">
        <v>1</v>
      </c>
      <c r="R83" s="29">
        <v>1</v>
      </c>
      <c r="S83" s="29">
        <v>3</v>
      </c>
      <c r="T83" s="29">
        <v>5</v>
      </c>
      <c r="U83" s="29">
        <v>2</v>
      </c>
      <c r="V83" s="29">
        <v>3</v>
      </c>
      <c r="W83" s="29">
        <v>3</v>
      </c>
      <c r="X83" s="29">
        <v>2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>
        <v>2</v>
      </c>
      <c r="AT83" s="30" t="s">
        <v>121</v>
      </c>
      <c r="AU83" s="31"/>
      <c r="AV83" s="29"/>
      <c r="AW83" s="29"/>
      <c r="AX83" s="29"/>
      <c r="AY83" s="27"/>
      <c r="AZ83" s="27"/>
      <c r="BA83" s="27"/>
      <c r="BB83" s="27"/>
      <c r="BC83" s="28">
        <v>41095</v>
      </c>
      <c r="BD83" s="27"/>
      <c r="BE83" s="27"/>
      <c r="BF83" s="27" t="s">
        <v>122</v>
      </c>
      <c r="BG83" s="27" t="s">
        <v>122</v>
      </c>
      <c r="BH83" s="27" t="s">
        <v>122</v>
      </c>
      <c r="BI83" s="29">
        <v>1</v>
      </c>
      <c r="BJ83" s="27" t="s">
        <v>159</v>
      </c>
      <c r="BK83" s="27" t="s">
        <v>121</v>
      </c>
      <c r="BL83" s="27" t="s">
        <v>159</v>
      </c>
      <c r="BM83" s="27" t="s">
        <v>121</v>
      </c>
      <c r="BN83" s="27" t="s">
        <v>159</v>
      </c>
      <c r="BO83" s="27" t="s">
        <v>160</v>
      </c>
      <c r="BP83" s="27" t="s">
        <v>122</v>
      </c>
      <c r="BQ83" s="29">
        <v>1</v>
      </c>
      <c r="BR83" s="27" t="s">
        <v>122</v>
      </c>
      <c r="BS83" s="29" t="s">
        <v>121</v>
      </c>
      <c r="BT83" s="27" t="s">
        <v>122</v>
      </c>
      <c r="BU83" s="27"/>
      <c r="BV83" s="27"/>
      <c r="BW83" s="29"/>
      <c r="BX83" s="29"/>
      <c r="BY83" s="30"/>
      <c r="BZ83" s="31">
        <v>2</v>
      </c>
      <c r="CA83" s="27"/>
      <c r="CB83" s="27"/>
      <c r="CC83" s="29">
        <v>2</v>
      </c>
      <c r="CD83" s="29">
        <v>1</v>
      </c>
      <c r="CE83" s="30" t="s">
        <v>121</v>
      </c>
      <c r="CF83" s="32">
        <v>0.00027999999999999987</v>
      </c>
      <c r="CG83" s="33">
        <v>0.00027999999999999987</v>
      </c>
      <c r="CH83" s="29">
        <f>IF(CG83&lt;0.00015,1,0)</f>
        <v>0</v>
      </c>
      <c r="CI83" s="34">
        <v>-0.0006999999999948159</v>
      </c>
      <c r="CJ83" s="33">
        <v>0.0006999999999948159</v>
      </c>
      <c r="CK83" s="29">
        <f>IF(CJ83&lt;0.00015,1,0)</f>
        <v>0</v>
      </c>
      <c r="CL83" s="29">
        <f>IF(AND(CH83=1,CK83=1),1,0)</f>
        <v>0</v>
      </c>
      <c r="CM83" s="30">
        <f>IF(OR(CH83=1,CK83=1),1,0)</f>
        <v>0</v>
      </c>
      <c r="CN83" s="35">
        <v>1</v>
      </c>
      <c r="CO83" s="36" t="b">
        <f>IF(OR(BU83=AO83,BU83=AN83,BU83=AL83,BW83=AO83,BW83=AN83,BW83=AL83),TRUE,FALSE)</f>
        <v>1</v>
      </c>
      <c r="CP83" s="30"/>
      <c r="CQ83" s="30">
        <v>2</v>
      </c>
      <c r="CR83" s="29">
        <v>1</v>
      </c>
      <c r="CS83" s="31" t="str">
        <f>IF(AND(BZ83=2,CN83=1,OR(CO83=TRUE,CP83="VERIFIED")),"YES","NO")</f>
        <v>YES</v>
      </c>
      <c r="CT83" s="30"/>
    </row>
    <row r="84" spans="1:98" ht="12.75">
      <c r="A84" s="26" t="s">
        <v>216</v>
      </c>
      <c r="B84" s="27" t="s">
        <v>157</v>
      </c>
      <c r="C84" s="28">
        <v>41070</v>
      </c>
      <c r="D84" s="27" t="s">
        <v>119</v>
      </c>
      <c r="E84" s="27" t="s">
        <v>120</v>
      </c>
      <c r="F84" s="27"/>
      <c r="G84" s="29"/>
      <c r="H84" s="29"/>
      <c r="I84" s="29"/>
      <c r="J84" s="29"/>
      <c r="K84" s="29"/>
      <c r="L84" s="29"/>
      <c r="M84" s="29"/>
      <c r="N84" s="29"/>
      <c r="O84" s="29"/>
      <c r="P84" s="29">
        <v>1</v>
      </c>
      <c r="Q84" s="29">
        <v>1</v>
      </c>
      <c r="R84" s="29">
        <v>1</v>
      </c>
      <c r="S84" s="29">
        <v>1</v>
      </c>
      <c r="T84" s="29">
        <v>0</v>
      </c>
      <c r="U84" s="29">
        <v>2</v>
      </c>
      <c r="V84" s="29">
        <v>3</v>
      </c>
      <c r="W84" s="29">
        <v>3</v>
      </c>
      <c r="X84" s="29">
        <v>2</v>
      </c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>
        <v>2</v>
      </c>
      <c r="AT84" s="30" t="s">
        <v>121</v>
      </c>
      <c r="AU84" s="31"/>
      <c r="AV84" s="29"/>
      <c r="AW84" s="29"/>
      <c r="AX84" s="29"/>
      <c r="AY84" s="29"/>
      <c r="AZ84" s="29"/>
      <c r="BA84" s="27"/>
      <c r="BB84" s="27"/>
      <c r="BC84" s="28">
        <v>41095</v>
      </c>
      <c r="BD84" s="27"/>
      <c r="BE84" s="27"/>
      <c r="BF84" s="27" t="s">
        <v>122</v>
      </c>
      <c r="BG84" s="27" t="s">
        <v>122</v>
      </c>
      <c r="BH84" s="27" t="s">
        <v>122</v>
      </c>
      <c r="BI84" s="29">
        <v>1</v>
      </c>
      <c r="BJ84" s="27" t="s">
        <v>159</v>
      </c>
      <c r="BK84" s="27" t="s">
        <v>121</v>
      </c>
      <c r="BL84" s="27" t="s">
        <v>159</v>
      </c>
      <c r="BM84" s="27" t="s">
        <v>121</v>
      </c>
      <c r="BN84" s="27" t="s">
        <v>159</v>
      </c>
      <c r="BO84" s="27" t="s">
        <v>160</v>
      </c>
      <c r="BP84" s="27" t="s">
        <v>122</v>
      </c>
      <c r="BQ84" s="29">
        <v>1</v>
      </c>
      <c r="BR84" s="27" t="s">
        <v>122</v>
      </c>
      <c r="BS84" s="29" t="s">
        <v>121</v>
      </c>
      <c r="BT84" s="27" t="s">
        <v>122</v>
      </c>
      <c r="BU84" s="27"/>
      <c r="BV84" s="27"/>
      <c r="BW84" s="29"/>
      <c r="BX84" s="29"/>
      <c r="BY84" s="30"/>
      <c r="BZ84" s="31">
        <v>2</v>
      </c>
      <c r="CA84" s="27"/>
      <c r="CB84" s="27"/>
      <c r="CC84" s="29">
        <v>1</v>
      </c>
      <c r="CD84" s="29">
        <v>1</v>
      </c>
      <c r="CE84" s="30">
        <v>1</v>
      </c>
      <c r="CF84" s="32">
        <v>-0.0017800000000000003</v>
      </c>
      <c r="CG84" s="33">
        <v>0.0017800000000000003</v>
      </c>
      <c r="CH84" s="29">
        <f>IF(CG84&lt;0.00015,1,0)</f>
        <v>0</v>
      </c>
      <c r="CI84" s="34">
        <v>-0.00011999999999545707</v>
      </c>
      <c r="CJ84" s="33">
        <v>0.00011999999999545707</v>
      </c>
      <c r="CK84" s="29">
        <f>IF(CJ84&lt;0.00015,1,0)</f>
        <v>1</v>
      </c>
      <c r="CL84" s="29">
        <f>IF(AND(CH84=1,CK84=1),1,0)</f>
        <v>0</v>
      </c>
      <c r="CM84" s="30">
        <f>IF(OR(CH84=1,CK84=1),1,0)</f>
        <v>1</v>
      </c>
      <c r="CN84" s="35">
        <v>1</v>
      </c>
      <c r="CO84" s="36" t="b">
        <f>IF(OR(BU84=AO84,BU84=AN84,BU84=AL84,BW84=AO84,BW84=AN84,BW84=AL84),TRUE,FALSE)</f>
        <v>1</v>
      </c>
      <c r="CP84" s="30"/>
      <c r="CQ84" s="30">
        <v>2</v>
      </c>
      <c r="CR84" s="29">
        <v>1</v>
      </c>
      <c r="CS84" s="31" t="str">
        <f>IF(AND(BZ84=2,CN84=1,OR(CO84=TRUE,CP84="VERIFIED")),"YES","NO")</f>
        <v>YES</v>
      </c>
      <c r="CT84" s="38"/>
    </row>
    <row r="85" spans="1:98" ht="12.75">
      <c r="A85" s="26" t="s">
        <v>217</v>
      </c>
      <c r="B85" s="27" t="s">
        <v>157</v>
      </c>
      <c r="C85" s="28">
        <v>41070</v>
      </c>
      <c r="D85" s="27" t="s">
        <v>119</v>
      </c>
      <c r="E85" s="27" t="s">
        <v>120</v>
      </c>
      <c r="F85" s="27"/>
      <c r="G85" s="29"/>
      <c r="H85" s="29"/>
      <c r="I85" s="29"/>
      <c r="J85" s="29"/>
      <c r="K85" s="29"/>
      <c r="L85" s="29"/>
      <c r="M85" s="29"/>
      <c r="N85" s="29"/>
      <c r="O85" s="29"/>
      <c r="P85" s="29">
        <v>1</v>
      </c>
      <c r="Q85" s="29">
        <v>1</v>
      </c>
      <c r="R85" s="29">
        <v>1</v>
      </c>
      <c r="S85" s="29">
        <v>2</v>
      </c>
      <c r="T85" s="29">
        <v>3</v>
      </c>
      <c r="U85" s="29">
        <v>2</v>
      </c>
      <c r="V85" s="29">
        <v>3</v>
      </c>
      <c r="W85" s="29">
        <v>3</v>
      </c>
      <c r="X85" s="29">
        <v>2</v>
      </c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>
        <v>1</v>
      </c>
      <c r="AT85" s="30">
        <v>1</v>
      </c>
      <c r="AU85" s="31"/>
      <c r="AV85" s="29"/>
      <c r="AW85" s="29"/>
      <c r="AX85" s="29"/>
      <c r="AY85" s="27"/>
      <c r="AZ85" s="27"/>
      <c r="BA85" s="27"/>
      <c r="BB85" s="27"/>
      <c r="BC85" s="28">
        <v>41095</v>
      </c>
      <c r="BD85" s="27"/>
      <c r="BE85" s="27"/>
      <c r="BF85" s="29">
        <v>1</v>
      </c>
      <c r="BG85" s="29">
        <v>1</v>
      </c>
      <c r="BH85" s="29">
        <v>1</v>
      </c>
      <c r="BI85" s="29">
        <v>1</v>
      </c>
      <c r="BJ85" s="29">
        <v>2</v>
      </c>
      <c r="BK85" s="29" t="s">
        <v>121</v>
      </c>
      <c r="BL85" s="29">
        <v>2</v>
      </c>
      <c r="BM85" s="29" t="s">
        <v>121</v>
      </c>
      <c r="BN85" s="29">
        <v>2</v>
      </c>
      <c r="BO85" s="29">
        <v>3</v>
      </c>
      <c r="BP85" s="29">
        <v>1</v>
      </c>
      <c r="BQ85" s="29">
        <v>1</v>
      </c>
      <c r="BR85" s="29">
        <v>1</v>
      </c>
      <c r="BS85" s="29" t="s">
        <v>121</v>
      </c>
      <c r="BT85" s="29">
        <v>1</v>
      </c>
      <c r="BU85" s="29"/>
      <c r="BV85" s="29"/>
      <c r="BW85" s="29"/>
      <c r="BX85" s="29"/>
      <c r="BY85" s="30"/>
      <c r="BZ85" s="31">
        <v>2</v>
      </c>
      <c r="CA85" s="27"/>
      <c r="CB85" s="27"/>
      <c r="CC85" s="29">
        <v>1</v>
      </c>
      <c r="CD85" s="29">
        <v>1</v>
      </c>
      <c r="CE85" s="30">
        <v>1</v>
      </c>
      <c r="CF85" s="32">
        <v>0.0009100000000000002</v>
      </c>
      <c r="CG85" s="33">
        <v>0.0009100000000000002</v>
      </c>
      <c r="CH85" s="29">
        <f>IF(CG85&lt;0.00015,1,0)</f>
        <v>0</v>
      </c>
      <c r="CI85" s="34">
        <v>-0.00043000000000148475</v>
      </c>
      <c r="CJ85" s="33">
        <v>0.00043000000000148475</v>
      </c>
      <c r="CK85" s="29">
        <f>IF(CJ85&lt;0.00015,1,0)</f>
        <v>0</v>
      </c>
      <c r="CL85" s="29">
        <f>IF(AND(CH85=1,CK85=1),1,0)</f>
        <v>0</v>
      </c>
      <c r="CM85" s="30">
        <f>IF(OR(CH85=1,CK85=1),1,0)</f>
        <v>0</v>
      </c>
      <c r="CN85" s="35">
        <v>1</v>
      </c>
      <c r="CO85" s="36" t="b">
        <f>IF(OR(BU85=AO85,BU85=AN85,BU85=AL85,BW85=AO85,BW85=AN85,BW85=AL85),TRUE,FALSE)</f>
        <v>1</v>
      </c>
      <c r="CP85" s="30"/>
      <c r="CQ85" s="30">
        <v>2</v>
      </c>
      <c r="CR85" s="29">
        <v>1</v>
      </c>
      <c r="CS85" s="31" t="str">
        <f>IF(AND(BZ85=2,CN85=1,OR(CO85=TRUE,CP85="VERIFIED")),"YES","NO")</f>
        <v>YES</v>
      </c>
      <c r="CT85" s="38"/>
    </row>
    <row r="86" spans="1:98" ht="12.75">
      <c r="A86" s="26" t="s">
        <v>218</v>
      </c>
      <c r="B86" s="27" t="s">
        <v>157</v>
      </c>
      <c r="C86" s="28">
        <v>41070</v>
      </c>
      <c r="D86" s="27" t="s">
        <v>119</v>
      </c>
      <c r="E86" s="27" t="s">
        <v>120</v>
      </c>
      <c r="F86" s="27"/>
      <c r="G86" s="29"/>
      <c r="H86" s="29"/>
      <c r="I86" s="29"/>
      <c r="J86" s="29"/>
      <c r="K86" s="29"/>
      <c r="L86" s="29"/>
      <c r="M86" s="29"/>
      <c r="N86" s="29"/>
      <c r="O86" s="29"/>
      <c r="P86" s="29">
        <v>1</v>
      </c>
      <c r="Q86" s="29">
        <v>1</v>
      </c>
      <c r="R86" s="29">
        <v>1</v>
      </c>
      <c r="S86" s="29">
        <v>2</v>
      </c>
      <c r="T86" s="29">
        <v>1</v>
      </c>
      <c r="U86" s="29">
        <v>2</v>
      </c>
      <c r="V86" s="29">
        <v>3</v>
      </c>
      <c r="W86" s="29">
        <v>3</v>
      </c>
      <c r="X86" s="29">
        <v>2</v>
      </c>
      <c r="Y86" s="29"/>
      <c r="Z86" s="29"/>
      <c r="AA86" s="29"/>
      <c r="AB86" s="29"/>
      <c r="AC86" s="29"/>
      <c r="AD86" s="29"/>
      <c r="AE86" s="29"/>
      <c r="AF86" s="29"/>
      <c r="AG86" s="29"/>
      <c r="AH86" s="27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>
        <v>2</v>
      </c>
      <c r="AT86" s="30" t="s">
        <v>121</v>
      </c>
      <c r="AU86" s="31"/>
      <c r="AV86" s="29"/>
      <c r="AW86" s="29"/>
      <c r="AX86" s="29"/>
      <c r="AY86" s="29"/>
      <c r="AZ86" s="29"/>
      <c r="BA86" s="27"/>
      <c r="BB86" s="27"/>
      <c r="BC86" s="28">
        <v>41095</v>
      </c>
      <c r="BD86" s="27"/>
      <c r="BE86" s="27"/>
      <c r="BF86" s="27" t="s">
        <v>122</v>
      </c>
      <c r="BG86" s="27" t="s">
        <v>122</v>
      </c>
      <c r="BH86" s="27" t="s">
        <v>122</v>
      </c>
      <c r="BI86" s="29">
        <v>1</v>
      </c>
      <c r="BJ86" s="27" t="s">
        <v>159</v>
      </c>
      <c r="BK86" s="27" t="s">
        <v>121</v>
      </c>
      <c r="BL86" s="27" t="s">
        <v>159</v>
      </c>
      <c r="BM86" s="27" t="s">
        <v>121</v>
      </c>
      <c r="BN86" s="27" t="s">
        <v>159</v>
      </c>
      <c r="BO86" s="27" t="s">
        <v>160</v>
      </c>
      <c r="BP86" s="27" t="s">
        <v>122</v>
      </c>
      <c r="BQ86" s="27" t="s">
        <v>122</v>
      </c>
      <c r="BR86" s="27" t="s">
        <v>122</v>
      </c>
      <c r="BS86" s="29" t="s">
        <v>121</v>
      </c>
      <c r="BT86" s="27" t="s">
        <v>122</v>
      </c>
      <c r="BU86" s="27"/>
      <c r="BV86" s="27"/>
      <c r="BW86" s="29"/>
      <c r="BX86" s="29"/>
      <c r="BY86" s="30"/>
      <c r="BZ86" s="31">
        <v>2</v>
      </c>
      <c r="CA86" s="27"/>
      <c r="CB86" s="27"/>
      <c r="CC86" s="29">
        <v>1</v>
      </c>
      <c r="CD86" s="29">
        <v>1</v>
      </c>
      <c r="CE86" s="30">
        <v>1</v>
      </c>
      <c r="CF86" s="32">
        <v>-0.0004299999999999998</v>
      </c>
      <c r="CG86" s="33">
        <v>0.0004299999999999998</v>
      </c>
      <c r="CH86" s="29">
        <f>IF(CG86&lt;0.00015,1,0)</f>
        <v>0</v>
      </c>
      <c r="CI86" s="34">
        <v>0.0007599999999996498</v>
      </c>
      <c r="CJ86" s="33">
        <v>0.0007599999999996498</v>
      </c>
      <c r="CK86" s="29">
        <f>IF(CJ86&lt;0.00015,1,0)</f>
        <v>0</v>
      </c>
      <c r="CL86" s="29">
        <f>IF(AND(CH86=1,CK86=1),1,0)</f>
        <v>0</v>
      </c>
      <c r="CM86" s="30">
        <f>IF(OR(CH86=1,CK86=1),1,0)</f>
        <v>0</v>
      </c>
      <c r="CN86" s="35">
        <v>1</v>
      </c>
      <c r="CO86" s="36" t="b">
        <f>IF(OR(BU86=AO86,BU86=AN86,BU86=AL86,BW86=AO86,BW86=AN86,BW86=AL86),TRUE,FALSE)</f>
        <v>1</v>
      </c>
      <c r="CP86" s="30"/>
      <c r="CQ86" s="30">
        <v>2</v>
      </c>
      <c r="CR86" s="37">
        <v>2</v>
      </c>
      <c r="CS86" s="31" t="str">
        <f>IF(AND(BZ86=2,CN86=1,OR(CO86=TRUE,CP86="VERIFIED")),"YES","NO")</f>
        <v>YES</v>
      </c>
      <c r="CT86" s="38"/>
    </row>
    <row r="87" spans="1:98" ht="12.75">
      <c r="A87" s="26" t="s">
        <v>219</v>
      </c>
      <c r="B87" s="27" t="s">
        <v>118</v>
      </c>
      <c r="C87" s="28">
        <v>41070</v>
      </c>
      <c r="D87" s="27" t="s">
        <v>119</v>
      </c>
      <c r="E87" s="27" t="s">
        <v>120</v>
      </c>
      <c r="F87" s="27"/>
      <c r="G87" s="29"/>
      <c r="H87" s="29"/>
      <c r="I87" s="29"/>
      <c r="J87" s="29"/>
      <c r="K87" s="29"/>
      <c r="L87" s="29"/>
      <c r="M87" s="29"/>
      <c r="N87" s="29"/>
      <c r="O87" s="29"/>
      <c r="P87" s="29">
        <v>1</v>
      </c>
      <c r="Q87" s="29">
        <v>1</v>
      </c>
      <c r="R87" s="29">
        <v>1</v>
      </c>
      <c r="S87" s="29">
        <v>1</v>
      </c>
      <c r="T87" s="29">
        <v>4</v>
      </c>
      <c r="U87" s="29">
        <v>2</v>
      </c>
      <c r="V87" s="29">
        <v>3</v>
      </c>
      <c r="W87" s="29">
        <v>3</v>
      </c>
      <c r="X87" s="29">
        <v>2</v>
      </c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>
        <v>2</v>
      </c>
      <c r="AT87" s="30" t="s">
        <v>121</v>
      </c>
      <c r="AU87" s="31"/>
      <c r="AV87" s="29"/>
      <c r="AW87" s="29"/>
      <c r="AX87" s="29"/>
      <c r="AY87" s="27"/>
      <c r="AZ87" s="27"/>
      <c r="BA87" s="27"/>
      <c r="BB87" s="27"/>
      <c r="BC87" s="28">
        <v>41094</v>
      </c>
      <c r="BD87" s="27"/>
      <c r="BE87" s="27"/>
      <c r="BF87" s="27" t="s">
        <v>122</v>
      </c>
      <c r="BG87" s="27" t="s">
        <v>122</v>
      </c>
      <c r="BH87" s="27" t="s">
        <v>122</v>
      </c>
      <c r="BI87" s="29">
        <v>1</v>
      </c>
      <c r="BJ87" s="27" t="s">
        <v>159</v>
      </c>
      <c r="BK87" s="27" t="s">
        <v>121</v>
      </c>
      <c r="BL87" s="27" t="s">
        <v>159</v>
      </c>
      <c r="BM87" s="27" t="s">
        <v>121</v>
      </c>
      <c r="BN87" s="27" t="s">
        <v>159</v>
      </c>
      <c r="BO87" s="27" t="s">
        <v>160</v>
      </c>
      <c r="BP87" s="27" t="s">
        <v>122</v>
      </c>
      <c r="BQ87" s="29">
        <v>1</v>
      </c>
      <c r="BR87" s="27" t="s">
        <v>122</v>
      </c>
      <c r="BS87" s="29" t="s">
        <v>121</v>
      </c>
      <c r="BT87" s="27" t="s">
        <v>122</v>
      </c>
      <c r="BU87" s="27"/>
      <c r="BV87" s="27"/>
      <c r="BW87" s="29"/>
      <c r="BX87" s="29"/>
      <c r="BY87" s="30"/>
      <c r="BZ87" s="31">
        <v>2</v>
      </c>
      <c r="CA87" s="27"/>
      <c r="CB87" s="27"/>
      <c r="CC87" s="29">
        <v>2</v>
      </c>
      <c r="CD87" s="29">
        <v>1</v>
      </c>
      <c r="CE87" s="30" t="s">
        <v>121</v>
      </c>
      <c r="CF87" s="32">
        <v>-9.999999999996123E-06</v>
      </c>
      <c r="CG87" s="33">
        <v>9.999999999996123E-06</v>
      </c>
      <c r="CH87" s="29">
        <f>IF(CG87&lt;0.00015,1,0)</f>
        <v>1</v>
      </c>
      <c r="CI87" s="34">
        <v>1.9999999999242846E-05</v>
      </c>
      <c r="CJ87" s="33">
        <v>1.9999999999242846E-05</v>
      </c>
      <c r="CK87" s="29">
        <f>IF(CJ87&lt;0.00015,1,0)</f>
        <v>1</v>
      </c>
      <c r="CL87" s="29">
        <f>IF(AND(CH87=1,CK87=1),1,0)</f>
        <v>1</v>
      </c>
      <c r="CM87" s="30">
        <f>IF(OR(CH87=1,CK87=1),1,0)</f>
        <v>1</v>
      </c>
      <c r="CN87" s="35">
        <v>1</v>
      </c>
      <c r="CO87" s="36" t="b">
        <f>IF(OR(BU87=AO87,BU87=AN87,BU87=AL87,BW87=AO87,BW87=AN87,BW87=AL87),TRUE,FALSE)</f>
        <v>1</v>
      </c>
      <c r="CP87" s="30"/>
      <c r="CQ87" s="30">
        <v>2</v>
      </c>
      <c r="CR87" s="29">
        <v>1</v>
      </c>
      <c r="CS87" s="31" t="str">
        <f>IF(AND(BZ87=2,CN87=1,OR(CO87=TRUE,CP87="VERIFIED")),"YES","NO")</f>
        <v>YES</v>
      </c>
      <c r="CT87" s="30"/>
    </row>
    <row r="88" spans="1:98" ht="12.75">
      <c r="A88" s="26" t="s">
        <v>220</v>
      </c>
      <c r="B88" s="27" t="s">
        <v>157</v>
      </c>
      <c r="C88" s="28">
        <v>41071</v>
      </c>
      <c r="D88" s="27" t="s">
        <v>119</v>
      </c>
      <c r="E88" s="27" t="s">
        <v>120</v>
      </c>
      <c r="F88" s="27"/>
      <c r="G88" s="29"/>
      <c r="H88" s="29"/>
      <c r="I88" s="29"/>
      <c r="J88" s="29"/>
      <c r="K88" s="29"/>
      <c r="L88" s="29"/>
      <c r="M88" s="29"/>
      <c r="N88" s="29"/>
      <c r="O88" s="29"/>
      <c r="P88" s="29">
        <v>1</v>
      </c>
      <c r="Q88" s="29">
        <v>1</v>
      </c>
      <c r="R88" s="29">
        <v>1</v>
      </c>
      <c r="S88" s="29">
        <v>2</v>
      </c>
      <c r="T88" s="29">
        <v>2</v>
      </c>
      <c r="U88" s="29">
        <v>2</v>
      </c>
      <c r="V88" s="29">
        <v>3</v>
      </c>
      <c r="W88" s="29">
        <v>3</v>
      </c>
      <c r="X88" s="29">
        <v>2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>
        <v>1</v>
      </c>
      <c r="AT88" s="30" t="s">
        <v>221</v>
      </c>
      <c r="AU88" s="31"/>
      <c r="AV88" s="29"/>
      <c r="AW88" s="29"/>
      <c r="AX88" s="29"/>
      <c r="AY88" s="27"/>
      <c r="AZ88" s="27"/>
      <c r="BA88" s="27"/>
      <c r="BB88" s="27"/>
      <c r="BC88" s="28">
        <v>41160</v>
      </c>
      <c r="BD88" s="27"/>
      <c r="BE88" s="27"/>
      <c r="BF88" s="29">
        <v>1</v>
      </c>
      <c r="BG88" s="27" t="s">
        <v>122</v>
      </c>
      <c r="BH88" s="27" t="s">
        <v>122</v>
      </c>
      <c r="BI88" s="27" t="s">
        <v>122</v>
      </c>
      <c r="BJ88" s="27" t="s">
        <v>159</v>
      </c>
      <c r="BK88" s="27" t="s">
        <v>121</v>
      </c>
      <c r="BL88" s="27" t="s">
        <v>159</v>
      </c>
      <c r="BM88" s="27" t="s">
        <v>121</v>
      </c>
      <c r="BN88" s="27" t="s">
        <v>159</v>
      </c>
      <c r="BO88" s="27" t="s">
        <v>160</v>
      </c>
      <c r="BP88" s="27" t="s">
        <v>122</v>
      </c>
      <c r="BQ88" s="27" t="s">
        <v>122</v>
      </c>
      <c r="BR88" s="27" t="s">
        <v>122</v>
      </c>
      <c r="BS88" s="27" t="s">
        <v>121</v>
      </c>
      <c r="BT88" s="27" t="s">
        <v>122</v>
      </c>
      <c r="BU88" s="27"/>
      <c r="BV88" s="27"/>
      <c r="BW88" s="29"/>
      <c r="BX88" s="29"/>
      <c r="BY88" s="46"/>
      <c r="BZ88" s="31">
        <v>2</v>
      </c>
      <c r="CA88" s="27"/>
      <c r="CB88" s="27"/>
      <c r="CC88" s="29">
        <v>2</v>
      </c>
      <c r="CD88" s="29">
        <v>2</v>
      </c>
      <c r="CE88" s="30" t="s">
        <v>121</v>
      </c>
      <c r="CF88" s="32">
        <f>BD88-CA88</f>
        <v>0</v>
      </c>
      <c r="CG88" s="33">
        <f>ABS(CF88)</f>
        <v>0</v>
      </c>
      <c r="CH88" s="29">
        <f>IF(CG88&lt;0.00015,1,0)</f>
        <v>1</v>
      </c>
      <c r="CI88" s="34">
        <f>BE88-CB88</f>
        <v>0</v>
      </c>
      <c r="CJ88" s="33">
        <f>ABS(CI88)</f>
        <v>0</v>
      </c>
      <c r="CK88" s="29">
        <f>IF(CJ88&lt;0.00015,1,0)</f>
        <v>1</v>
      </c>
      <c r="CL88" s="29"/>
      <c r="CM88" s="30"/>
      <c r="CN88" s="35">
        <v>1</v>
      </c>
      <c r="CO88" s="36" t="b">
        <f>TRUE</f>
        <v>1</v>
      </c>
      <c r="CP88" s="30"/>
      <c r="CQ88" s="30">
        <v>1</v>
      </c>
      <c r="CR88" s="29">
        <v>1</v>
      </c>
      <c r="CS88" s="31" t="str">
        <f>IF(AND(BZ88=2,CN88=1,OR(CO88=TRUE,CP88="VERIFIED")),"YES","NO")</f>
        <v>YES</v>
      </c>
      <c r="CT88" s="38"/>
    </row>
    <row r="89" spans="1:98" ht="12.75">
      <c r="A89" s="26" t="s">
        <v>222</v>
      </c>
      <c r="B89" s="27" t="s">
        <v>136</v>
      </c>
      <c r="C89" s="28">
        <v>41070</v>
      </c>
      <c r="D89" s="27" t="s">
        <v>119</v>
      </c>
      <c r="E89" s="27" t="s">
        <v>120</v>
      </c>
      <c r="F89" s="27"/>
      <c r="G89" s="29"/>
      <c r="H89" s="29"/>
      <c r="I89" s="29"/>
      <c r="J89" s="29"/>
      <c r="K89" s="29"/>
      <c r="L89" s="29"/>
      <c r="M89" s="29"/>
      <c r="N89" s="29"/>
      <c r="O89" s="29"/>
      <c r="P89" s="29">
        <v>1</v>
      </c>
      <c r="Q89" s="29">
        <v>1</v>
      </c>
      <c r="R89" s="29">
        <v>1</v>
      </c>
      <c r="S89" s="29">
        <v>2</v>
      </c>
      <c r="T89" s="29">
        <v>2</v>
      </c>
      <c r="U89" s="29">
        <v>2</v>
      </c>
      <c r="V89" s="29">
        <v>3</v>
      </c>
      <c r="W89" s="29">
        <v>3</v>
      </c>
      <c r="X89" s="29">
        <v>1</v>
      </c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>
        <v>2</v>
      </c>
      <c r="AT89" s="30" t="s">
        <v>121</v>
      </c>
      <c r="AU89" s="31"/>
      <c r="AV89" s="29"/>
      <c r="AW89" s="29"/>
      <c r="AX89" s="29"/>
      <c r="AY89" s="29"/>
      <c r="AZ89" s="29"/>
      <c r="BA89" s="29"/>
      <c r="BB89" s="27"/>
      <c r="BC89" s="27"/>
      <c r="BD89" s="27"/>
      <c r="BE89" s="27"/>
      <c r="BF89" s="29">
        <v>2</v>
      </c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9"/>
      <c r="BX89" s="29"/>
      <c r="BY89" s="30"/>
      <c r="BZ89" s="31">
        <v>1</v>
      </c>
      <c r="CA89" s="27"/>
      <c r="CB89" s="27"/>
      <c r="CC89" s="29">
        <v>1</v>
      </c>
      <c r="CD89" s="29">
        <v>1</v>
      </c>
      <c r="CE89" s="30">
        <v>1</v>
      </c>
      <c r="CF89" s="32"/>
      <c r="CG89" s="33"/>
      <c r="CH89" s="29"/>
      <c r="CI89" s="34"/>
      <c r="CJ89" s="33"/>
      <c r="CK89" s="29"/>
      <c r="CL89" s="29"/>
      <c r="CM89" s="30"/>
      <c r="CN89" s="35">
        <v>2</v>
      </c>
      <c r="CO89" s="36" t="s">
        <v>124</v>
      </c>
      <c r="CP89" s="30"/>
      <c r="CQ89" s="30">
        <v>2</v>
      </c>
      <c r="CR89" s="37">
        <v>2</v>
      </c>
      <c r="CS89" s="31" t="str">
        <f>IF(AND(BZ89=2,CN89=1,OR(CO89=TRUE,CP89="VERIFIED")),"YES","NO")</f>
        <v>NO</v>
      </c>
      <c r="CT89" s="40" t="s">
        <v>124</v>
      </c>
    </row>
    <row r="90" spans="1:98" ht="12.75">
      <c r="A90" s="26" t="s">
        <v>223</v>
      </c>
      <c r="B90" s="27" t="s">
        <v>118</v>
      </c>
      <c r="C90" s="28">
        <v>41071</v>
      </c>
      <c r="D90" s="27" t="s">
        <v>119</v>
      </c>
      <c r="E90" s="27" t="s">
        <v>120</v>
      </c>
      <c r="F90" s="27"/>
      <c r="G90" s="29"/>
      <c r="H90" s="29"/>
      <c r="I90" s="29"/>
      <c r="J90" s="29"/>
      <c r="K90" s="29"/>
      <c r="L90" s="29"/>
      <c r="M90" s="29"/>
      <c r="N90" s="29"/>
      <c r="O90" s="29"/>
      <c r="P90" s="29">
        <v>1</v>
      </c>
      <c r="Q90" s="29">
        <v>1</v>
      </c>
      <c r="R90" s="29">
        <v>1</v>
      </c>
      <c r="S90" s="29">
        <v>3</v>
      </c>
      <c r="T90" s="29">
        <v>0</v>
      </c>
      <c r="U90" s="29">
        <v>2</v>
      </c>
      <c r="V90" s="29">
        <v>3</v>
      </c>
      <c r="W90" s="29">
        <v>3</v>
      </c>
      <c r="X90" s="29">
        <v>2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>
        <v>2</v>
      </c>
      <c r="AT90" s="30" t="s">
        <v>121</v>
      </c>
      <c r="AU90" s="31"/>
      <c r="AV90" s="29"/>
      <c r="AW90" s="29"/>
      <c r="AX90" s="29"/>
      <c r="AY90" s="27"/>
      <c r="AZ90" s="27"/>
      <c r="BA90" s="27"/>
      <c r="BB90" s="27"/>
      <c r="BC90" s="28">
        <v>41094</v>
      </c>
      <c r="BD90" s="27"/>
      <c r="BE90" s="27"/>
      <c r="BF90" s="27" t="s">
        <v>122</v>
      </c>
      <c r="BG90" s="27" t="s">
        <v>122</v>
      </c>
      <c r="BH90" s="27" t="s">
        <v>122</v>
      </c>
      <c r="BI90" s="29">
        <v>1</v>
      </c>
      <c r="BJ90" s="27" t="s">
        <v>159</v>
      </c>
      <c r="BK90" s="27" t="s">
        <v>121</v>
      </c>
      <c r="BL90" s="27" t="s">
        <v>159</v>
      </c>
      <c r="BM90" s="27" t="s">
        <v>121</v>
      </c>
      <c r="BN90" s="27" t="s">
        <v>159</v>
      </c>
      <c r="BO90" s="27" t="s">
        <v>160</v>
      </c>
      <c r="BP90" s="27" t="s">
        <v>122</v>
      </c>
      <c r="BQ90" s="29">
        <v>1</v>
      </c>
      <c r="BR90" s="27" t="s">
        <v>122</v>
      </c>
      <c r="BS90" s="27" t="s">
        <v>121</v>
      </c>
      <c r="BT90" s="27" t="s">
        <v>122</v>
      </c>
      <c r="BU90" s="27"/>
      <c r="BV90" s="27"/>
      <c r="BW90" s="29"/>
      <c r="BX90" s="29"/>
      <c r="BY90" s="30"/>
      <c r="BZ90" s="31">
        <v>2</v>
      </c>
      <c r="CA90" s="27"/>
      <c r="CB90" s="29"/>
      <c r="CC90" s="29">
        <v>1</v>
      </c>
      <c r="CD90" s="29">
        <v>1</v>
      </c>
      <c r="CE90" s="30">
        <v>1</v>
      </c>
      <c r="CF90" s="32">
        <v>-0.00011999999999999988</v>
      </c>
      <c r="CG90" s="33">
        <v>0.00011999999999999988</v>
      </c>
      <c r="CH90" s="29">
        <f>IF(CG90&lt;0.00015,1,0)</f>
        <v>1</v>
      </c>
      <c r="CI90" s="34">
        <v>-5.000000000165983E-05</v>
      </c>
      <c r="CJ90" s="33">
        <v>5.000000000165983E-05</v>
      </c>
      <c r="CK90" s="29">
        <f>IF(CJ90&lt;0.00015,1,0)</f>
        <v>1</v>
      </c>
      <c r="CL90" s="29">
        <f>IF(AND(CH90=1,CK90=1),1,0)</f>
        <v>1</v>
      </c>
      <c r="CM90" s="30">
        <f>IF(OR(CH90=1,CK90=1),1,0)</f>
        <v>1</v>
      </c>
      <c r="CN90" s="35">
        <v>1</v>
      </c>
      <c r="CO90" s="36" t="b">
        <f>IF(OR(BU90=AO90,BU90=AN90,BU90=AL90,BW90=AO90,BW90=AN90,BW90=AL90),TRUE,FALSE)</f>
        <v>1</v>
      </c>
      <c r="CP90" s="30"/>
      <c r="CQ90" s="30">
        <v>2</v>
      </c>
      <c r="CR90" s="30">
        <v>1</v>
      </c>
      <c r="CS90" s="31" t="str">
        <f>IF(AND(BZ90=2,CN90=1,OR(CO90=TRUE,CP90="VERIFIED")),"YES","NO")</f>
        <v>YES</v>
      </c>
      <c r="CT90" s="30"/>
    </row>
    <row r="91" spans="1:98" ht="12.75">
      <c r="A91" s="26" t="s">
        <v>224</v>
      </c>
      <c r="B91" s="27" t="s">
        <v>118</v>
      </c>
      <c r="C91" s="28">
        <v>41071</v>
      </c>
      <c r="D91" s="27" t="s">
        <v>119</v>
      </c>
      <c r="E91" s="27" t="s">
        <v>120</v>
      </c>
      <c r="F91" s="27"/>
      <c r="G91" s="29"/>
      <c r="H91" s="29"/>
      <c r="I91" s="29"/>
      <c r="J91" s="29"/>
      <c r="K91" s="29"/>
      <c r="L91" s="29"/>
      <c r="M91" s="29"/>
      <c r="N91" s="29"/>
      <c r="O91" s="29"/>
      <c r="P91" s="29">
        <v>1</v>
      </c>
      <c r="Q91" s="29">
        <v>1</v>
      </c>
      <c r="R91" s="29">
        <v>1</v>
      </c>
      <c r="S91" s="29">
        <v>2</v>
      </c>
      <c r="T91" s="29">
        <v>1</v>
      </c>
      <c r="U91" s="29">
        <v>2</v>
      </c>
      <c r="V91" s="29">
        <v>3</v>
      </c>
      <c r="W91" s="29">
        <v>3</v>
      </c>
      <c r="X91" s="29">
        <v>2</v>
      </c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>
        <v>1</v>
      </c>
      <c r="AT91" s="30">
        <v>1</v>
      </c>
      <c r="AU91" s="31"/>
      <c r="AV91" s="29"/>
      <c r="AW91" s="29"/>
      <c r="AX91" s="29"/>
      <c r="AY91" s="27"/>
      <c r="AZ91" s="27"/>
      <c r="BA91" s="27"/>
      <c r="BB91" s="27"/>
      <c r="BC91" s="28">
        <v>41094</v>
      </c>
      <c r="BD91" s="27"/>
      <c r="BE91" s="27"/>
      <c r="BF91" s="27" t="s">
        <v>122</v>
      </c>
      <c r="BG91" s="27" t="s">
        <v>122</v>
      </c>
      <c r="BH91" s="27" t="s">
        <v>122</v>
      </c>
      <c r="BI91" s="29">
        <v>1</v>
      </c>
      <c r="BJ91" s="27" t="s">
        <v>159</v>
      </c>
      <c r="BK91" s="27" t="s">
        <v>121</v>
      </c>
      <c r="BL91" s="27" t="s">
        <v>159</v>
      </c>
      <c r="BM91" s="27" t="s">
        <v>121</v>
      </c>
      <c r="BN91" s="27" t="s">
        <v>159</v>
      </c>
      <c r="BO91" s="27" t="s">
        <v>160</v>
      </c>
      <c r="BP91" s="27" t="s">
        <v>122</v>
      </c>
      <c r="BQ91" s="29">
        <v>1</v>
      </c>
      <c r="BR91" s="27" t="s">
        <v>122</v>
      </c>
      <c r="BS91" s="27" t="s">
        <v>121</v>
      </c>
      <c r="BT91" s="27" t="s">
        <v>122</v>
      </c>
      <c r="BU91" s="27"/>
      <c r="BV91" s="27"/>
      <c r="BW91" s="29"/>
      <c r="BX91" s="29"/>
      <c r="BY91" s="30"/>
      <c r="BZ91" s="31">
        <v>2</v>
      </c>
      <c r="CA91" s="27"/>
      <c r="CB91" s="29"/>
      <c r="CC91" s="29">
        <v>2</v>
      </c>
      <c r="CD91" s="29">
        <v>1</v>
      </c>
      <c r="CE91" s="30" t="s">
        <v>121</v>
      </c>
      <c r="CF91" s="32">
        <v>-0.0002500000000000002</v>
      </c>
      <c r="CG91" s="33">
        <v>0.0002500000000000002</v>
      </c>
      <c r="CH91" s="29">
        <f>IF(CG91&lt;0.00015,1,0)</f>
        <v>0</v>
      </c>
      <c r="CI91" s="34">
        <v>0.00018000000000029104</v>
      </c>
      <c r="CJ91" s="33">
        <v>0.00018000000000029104</v>
      </c>
      <c r="CK91" s="29">
        <f>IF(CJ91&lt;0.00015,1,0)</f>
        <v>0</v>
      </c>
      <c r="CL91" s="29">
        <f>IF(AND(CH91=1,CK91=1),1,0)</f>
        <v>0</v>
      </c>
      <c r="CM91" s="30">
        <f>IF(OR(CH91=1,CK91=1),1,0)</f>
        <v>0</v>
      </c>
      <c r="CN91" s="35">
        <v>1</v>
      </c>
      <c r="CO91" s="36" t="b">
        <f>IF(OR(BU91=AO91,BU91=AN91,BU91=AL91,BW91=AO91,BW91=AN91,BW91=AL91),TRUE,FALSE)</f>
        <v>1</v>
      </c>
      <c r="CP91" s="30"/>
      <c r="CQ91" s="30">
        <v>2</v>
      </c>
      <c r="CR91" s="29">
        <v>1</v>
      </c>
      <c r="CS91" s="31" t="str">
        <f>IF(AND(BZ91=2,CN91=1,OR(CO91=TRUE,CP91="VERIFIED")),"YES","NO")</f>
        <v>YES</v>
      </c>
      <c r="CT91" s="30"/>
    </row>
    <row r="92" spans="1:98" ht="12.75">
      <c r="A92" s="26" t="s">
        <v>225</v>
      </c>
      <c r="B92" s="27" t="s">
        <v>118</v>
      </c>
      <c r="C92" s="28">
        <v>41071</v>
      </c>
      <c r="D92" s="27" t="s">
        <v>119</v>
      </c>
      <c r="E92" s="27" t="s">
        <v>120</v>
      </c>
      <c r="F92" s="27"/>
      <c r="G92" s="29"/>
      <c r="H92" s="29"/>
      <c r="I92" s="29"/>
      <c r="J92" s="29"/>
      <c r="K92" s="29"/>
      <c r="L92" s="29"/>
      <c r="M92" s="29"/>
      <c r="N92" s="29"/>
      <c r="O92" s="29"/>
      <c r="P92" s="29">
        <v>1</v>
      </c>
      <c r="Q92" s="29">
        <v>1</v>
      </c>
      <c r="R92" s="29">
        <v>1</v>
      </c>
      <c r="S92" s="29">
        <v>2</v>
      </c>
      <c r="T92" s="29">
        <v>0</v>
      </c>
      <c r="U92" s="29">
        <v>2</v>
      </c>
      <c r="V92" s="29">
        <v>3</v>
      </c>
      <c r="W92" s="29">
        <v>3</v>
      </c>
      <c r="X92" s="29">
        <v>2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>
        <v>2</v>
      </c>
      <c r="AT92" s="30" t="s">
        <v>121</v>
      </c>
      <c r="AU92" s="31"/>
      <c r="AV92" s="29"/>
      <c r="AW92" s="29"/>
      <c r="AX92" s="29"/>
      <c r="AY92" s="27"/>
      <c r="AZ92" s="27"/>
      <c r="BA92" s="27"/>
      <c r="BB92" s="27"/>
      <c r="BC92" s="28">
        <v>41094</v>
      </c>
      <c r="BD92" s="27"/>
      <c r="BE92" s="27"/>
      <c r="BF92" s="27" t="s">
        <v>122</v>
      </c>
      <c r="BG92" s="27" t="s">
        <v>122</v>
      </c>
      <c r="BH92" s="27" t="s">
        <v>122</v>
      </c>
      <c r="BI92" s="29">
        <v>1</v>
      </c>
      <c r="BJ92" s="27" t="s">
        <v>159</v>
      </c>
      <c r="BK92" s="27" t="s">
        <v>121</v>
      </c>
      <c r="BL92" s="27" t="s">
        <v>159</v>
      </c>
      <c r="BM92" s="27" t="s">
        <v>121</v>
      </c>
      <c r="BN92" s="27" t="s">
        <v>159</v>
      </c>
      <c r="BO92" s="27" t="s">
        <v>160</v>
      </c>
      <c r="BP92" s="27" t="s">
        <v>122</v>
      </c>
      <c r="BQ92" s="29">
        <v>1</v>
      </c>
      <c r="BR92" s="27" t="s">
        <v>122</v>
      </c>
      <c r="BS92" s="27" t="s">
        <v>121</v>
      </c>
      <c r="BT92" s="27" t="s">
        <v>122</v>
      </c>
      <c r="BU92" s="27"/>
      <c r="BV92" s="27"/>
      <c r="BW92" s="29"/>
      <c r="BX92" s="29"/>
      <c r="BY92" s="30"/>
      <c r="BZ92" s="31">
        <v>2</v>
      </c>
      <c r="CA92" s="27"/>
      <c r="CB92" s="29"/>
      <c r="CC92" s="29">
        <v>1</v>
      </c>
      <c r="CD92" s="29">
        <v>1</v>
      </c>
      <c r="CE92" s="30">
        <v>1</v>
      </c>
      <c r="CF92" s="32">
        <v>-0.00013000000000000034</v>
      </c>
      <c r="CG92" s="33">
        <v>0.00013000000000000034</v>
      </c>
      <c r="CH92" s="29">
        <f>IF(CG92&lt;0.00015,1,0)</f>
        <v>1</v>
      </c>
      <c r="CI92" s="34">
        <v>-5.999999999772854E-05</v>
      </c>
      <c r="CJ92" s="33">
        <v>5.999999999772854E-05</v>
      </c>
      <c r="CK92" s="29">
        <f>IF(CJ92&lt;0.00015,1,0)</f>
        <v>1</v>
      </c>
      <c r="CL92" s="29">
        <f>IF(AND(CH92=1,CK92=1),1,0)</f>
        <v>1</v>
      </c>
      <c r="CM92" s="30">
        <f>IF(OR(CH92=1,CK92=1),1,0)</f>
        <v>1</v>
      </c>
      <c r="CN92" s="35">
        <v>1</v>
      </c>
      <c r="CO92" s="36" t="b">
        <f>IF(OR(BU92=AO92,BU92=AN92,BU92=AL92,BW92=AO92,BW92=AN92,BW92=AL92),TRUE,FALSE)</f>
        <v>1</v>
      </c>
      <c r="CP92" s="30"/>
      <c r="CQ92" s="30">
        <v>2</v>
      </c>
      <c r="CR92" s="29">
        <v>1</v>
      </c>
      <c r="CS92" s="31" t="str">
        <f>IF(AND(BZ92=2,CN92=1,OR(CO92=TRUE,CP92="VERIFIED")),"YES","NO")</f>
        <v>YES</v>
      </c>
      <c r="CT92" s="38"/>
    </row>
    <row r="93" spans="1:98" ht="12.75">
      <c r="A93" s="26" t="s">
        <v>226</v>
      </c>
      <c r="B93" s="27" t="s">
        <v>118</v>
      </c>
      <c r="C93" s="28">
        <v>41071</v>
      </c>
      <c r="D93" s="27" t="s">
        <v>119</v>
      </c>
      <c r="E93" s="27" t="s">
        <v>120</v>
      </c>
      <c r="F93" s="27"/>
      <c r="G93" s="29"/>
      <c r="H93" s="29"/>
      <c r="I93" s="29"/>
      <c r="J93" s="29"/>
      <c r="K93" s="29"/>
      <c r="L93" s="29"/>
      <c r="M93" s="29"/>
      <c r="N93" s="29"/>
      <c r="O93" s="29"/>
      <c r="P93" s="29">
        <v>1</v>
      </c>
      <c r="Q93" s="29">
        <v>1</v>
      </c>
      <c r="R93" s="29">
        <v>1</v>
      </c>
      <c r="S93" s="29">
        <v>8</v>
      </c>
      <c r="T93" s="29">
        <v>4</v>
      </c>
      <c r="U93" s="29">
        <v>2</v>
      </c>
      <c r="V93" s="29">
        <v>3</v>
      </c>
      <c r="W93" s="29">
        <v>3</v>
      </c>
      <c r="X93" s="29">
        <v>1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>
        <v>2</v>
      </c>
      <c r="AT93" s="30" t="s">
        <v>121</v>
      </c>
      <c r="AU93" s="31"/>
      <c r="AV93" s="29"/>
      <c r="AW93" s="29"/>
      <c r="AX93" s="29"/>
      <c r="AY93" s="27"/>
      <c r="AZ93" s="27"/>
      <c r="BA93" s="27"/>
      <c r="BB93" s="27"/>
      <c r="BC93" s="28">
        <v>41094</v>
      </c>
      <c r="BD93" s="27"/>
      <c r="BE93" s="27"/>
      <c r="BF93" s="27">
        <v>1</v>
      </c>
      <c r="BG93" s="27">
        <v>1</v>
      </c>
      <c r="BH93" s="27">
        <v>1</v>
      </c>
      <c r="BI93" s="29">
        <v>1</v>
      </c>
      <c r="BJ93" s="27">
        <v>2</v>
      </c>
      <c r="BK93" s="27" t="s">
        <v>121</v>
      </c>
      <c r="BL93" s="27">
        <v>2</v>
      </c>
      <c r="BM93" s="27" t="s">
        <v>121</v>
      </c>
      <c r="BN93" s="27">
        <v>2</v>
      </c>
      <c r="BO93" s="27">
        <v>3</v>
      </c>
      <c r="BP93" s="27">
        <v>1</v>
      </c>
      <c r="BQ93" s="29">
        <v>1</v>
      </c>
      <c r="BR93" s="27">
        <v>1</v>
      </c>
      <c r="BS93" s="27" t="s">
        <v>121</v>
      </c>
      <c r="BT93" s="27">
        <v>1</v>
      </c>
      <c r="BU93" s="27"/>
      <c r="BV93" s="27"/>
      <c r="BW93" s="29"/>
      <c r="BX93" s="29"/>
      <c r="BY93" s="30"/>
      <c r="BZ93" s="31">
        <v>2</v>
      </c>
      <c r="CA93" s="27"/>
      <c r="CB93" s="29"/>
      <c r="CC93" s="29">
        <v>1</v>
      </c>
      <c r="CD93" s="29">
        <v>1</v>
      </c>
      <c r="CE93" s="30">
        <v>1</v>
      </c>
      <c r="CF93" s="32">
        <v>-2.9999999999999645E-05</v>
      </c>
      <c r="CG93" s="33">
        <v>2.9999999999999645E-05</v>
      </c>
      <c r="CH93" s="29">
        <f>IF(CG93&lt;0.00015,1,0)</f>
        <v>1</v>
      </c>
      <c r="CI93" s="34">
        <v>-3.0000000002416982E-05</v>
      </c>
      <c r="CJ93" s="33">
        <v>3.0000000002416982E-05</v>
      </c>
      <c r="CK93" s="29">
        <f>IF(CJ93&lt;0.00015,1,0)</f>
        <v>1</v>
      </c>
      <c r="CL93" s="29">
        <f>IF(AND(CH93=1,CK93=1),1,0)</f>
        <v>1</v>
      </c>
      <c r="CM93" s="30">
        <f>IF(OR(CH93=1,CK93=1),1,0)</f>
        <v>1</v>
      </c>
      <c r="CN93" s="35">
        <v>1</v>
      </c>
      <c r="CO93" s="36" t="b">
        <f>IF(OR(BU93=AO93,BU93=AN93,BU93=AL93,BW93=AO93,BW93=AN93,BW93=AL93),TRUE,FALSE)</f>
        <v>1</v>
      </c>
      <c r="CP93" s="30"/>
      <c r="CQ93" s="30">
        <v>2</v>
      </c>
      <c r="CR93" s="29">
        <v>1</v>
      </c>
      <c r="CS93" s="31" t="str">
        <f>IF(AND(BZ93=2,CN93=1,OR(CO93=TRUE,CP93="VERIFIED")),"YES","NO")</f>
        <v>YES</v>
      </c>
      <c r="CT93" s="38"/>
    </row>
    <row r="94" spans="1:98" ht="12.75">
      <c r="A94" s="26" t="s">
        <v>227</v>
      </c>
      <c r="B94" s="27" t="s">
        <v>118</v>
      </c>
      <c r="C94" s="28">
        <v>41071</v>
      </c>
      <c r="D94" s="27" t="s">
        <v>119</v>
      </c>
      <c r="E94" s="27" t="s">
        <v>120</v>
      </c>
      <c r="F94" s="27"/>
      <c r="G94" s="29"/>
      <c r="H94" s="29"/>
      <c r="I94" s="29"/>
      <c r="J94" s="29"/>
      <c r="K94" s="29"/>
      <c r="L94" s="29"/>
      <c r="M94" s="29"/>
      <c r="N94" s="29"/>
      <c r="O94" s="29"/>
      <c r="P94" s="29">
        <v>1</v>
      </c>
      <c r="Q94" s="29">
        <v>1</v>
      </c>
      <c r="R94" s="29">
        <v>1</v>
      </c>
      <c r="S94" s="29">
        <v>4</v>
      </c>
      <c r="T94" s="29">
        <v>3</v>
      </c>
      <c r="U94" s="29">
        <v>2</v>
      </c>
      <c r="V94" s="29">
        <v>3</v>
      </c>
      <c r="W94" s="29">
        <v>3</v>
      </c>
      <c r="X94" s="29">
        <v>1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>
        <v>2</v>
      </c>
      <c r="AT94" s="30" t="s">
        <v>121</v>
      </c>
      <c r="AU94" s="31"/>
      <c r="AV94" s="29"/>
      <c r="AW94" s="29"/>
      <c r="AX94" s="29"/>
      <c r="AY94" s="27"/>
      <c r="AZ94" s="27"/>
      <c r="BA94" s="27"/>
      <c r="BB94" s="27"/>
      <c r="BC94" s="28">
        <v>41094</v>
      </c>
      <c r="BD94" s="27"/>
      <c r="BE94" s="27"/>
      <c r="BF94" s="27">
        <v>1</v>
      </c>
      <c r="BG94" s="29">
        <v>1</v>
      </c>
      <c r="BH94" s="29">
        <v>1</v>
      </c>
      <c r="BI94" s="29">
        <v>1</v>
      </c>
      <c r="BJ94" s="29">
        <v>2</v>
      </c>
      <c r="BK94" s="27" t="s">
        <v>121</v>
      </c>
      <c r="BL94" s="29">
        <v>2</v>
      </c>
      <c r="BM94" s="29" t="s">
        <v>121</v>
      </c>
      <c r="BN94" s="29">
        <v>2</v>
      </c>
      <c r="BO94" s="29">
        <v>3</v>
      </c>
      <c r="BP94" s="29">
        <v>1</v>
      </c>
      <c r="BQ94" s="29">
        <v>1</v>
      </c>
      <c r="BR94" s="29">
        <v>1</v>
      </c>
      <c r="BS94" s="27" t="s">
        <v>121</v>
      </c>
      <c r="BT94" s="29">
        <v>1</v>
      </c>
      <c r="BU94" s="29"/>
      <c r="BV94" s="29"/>
      <c r="BW94" s="29"/>
      <c r="BX94" s="29"/>
      <c r="BY94" s="30"/>
      <c r="BZ94" s="31">
        <v>2</v>
      </c>
      <c r="CA94" s="27"/>
      <c r="CB94" s="29"/>
      <c r="CC94" s="29">
        <v>2</v>
      </c>
      <c r="CD94" s="29">
        <v>1</v>
      </c>
      <c r="CE94" s="30" t="s">
        <v>121</v>
      </c>
      <c r="CF94" s="32">
        <v>-6.999999999999975E-05</v>
      </c>
      <c r="CG94" s="33">
        <v>6.999999999999975E-05</v>
      </c>
      <c r="CH94" s="29">
        <f>IF(CG94&lt;0.00015,1,0)</f>
        <v>1</v>
      </c>
      <c r="CI94" s="34">
        <v>-0.005020000000001801</v>
      </c>
      <c r="CJ94" s="33">
        <v>0.005020000000001801</v>
      </c>
      <c r="CK94" s="29">
        <f>IF(CJ94&lt;0.00015,1,0)</f>
        <v>0</v>
      </c>
      <c r="CL94" s="29">
        <f>IF(AND(CH94=1,CK94=1),1,0)</f>
        <v>0</v>
      </c>
      <c r="CM94" s="30">
        <f>IF(OR(CH94=1,CK94=1),1,0)</f>
        <v>1</v>
      </c>
      <c r="CN94" s="35">
        <v>1</v>
      </c>
      <c r="CO94" s="36" t="b">
        <f>IF(OR(BU94=AO94,BU94=AN94,BU94=AL94,BW94=AO94,BW94=AN94,BW94=AL94),TRUE,FALSE)</f>
        <v>1</v>
      </c>
      <c r="CP94" s="30"/>
      <c r="CQ94" s="30">
        <v>2</v>
      </c>
      <c r="CR94" s="29">
        <v>1</v>
      </c>
      <c r="CS94" s="31" t="str">
        <f>IF(AND(BZ94=2,CN94=1,OR(CO94=TRUE,CP94="VERIFIED")),"YES","NO")</f>
        <v>YES</v>
      </c>
      <c r="CT94" s="30"/>
    </row>
    <row r="95" spans="1:98" ht="12.75">
      <c r="A95" s="26" t="s">
        <v>228</v>
      </c>
      <c r="B95" s="27" t="s">
        <v>118</v>
      </c>
      <c r="C95" s="28">
        <v>41071</v>
      </c>
      <c r="D95" s="27" t="s">
        <v>119</v>
      </c>
      <c r="E95" s="27" t="s">
        <v>120</v>
      </c>
      <c r="F95" s="27"/>
      <c r="G95" s="29"/>
      <c r="H95" s="29"/>
      <c r="I95" s="29"/>
      <c r="J95" s="29"/>
      <c r="K95" s="29"/>
      <c r="L95" s="29"/>
      <c r="M95" s="29"/>
      <c r="N95" s="29"/>
      <c r="O95" s="29"/>
      <c r="P95" s="29">
        <v>1</v>
      </c>
      <c r="Q95" s="29">
        <v>1</v>
      </c>
      <c r="R95" s="29">
        <v>1</v>
      </c>
      <c r="S95" s="29">
        <v>2</v>
      </c>
      <c r="T95" s="29">
        <v>0</v>
      </c>
      <c r="U95" s="29">
        <v>2</v>
      </c>
      <c r="V95" s="29">
        <v>3</v>
      </c>
      <c r="W95" s="29">
        <v>3</v>
      </c>
      <c r="X95" s="29">
        <v>1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>
        <v>2</v>
      </c>
      <c r="AT95" s="30" t="s">
        <v>121</v>
      </c>
      <c r="AU95" s="31"/>
      <c r="AV95" s="29"/>
      <c r="AW95" s="29"/>
      <c r="AX95" s="29"/>
      <c r="AY95" s="29"/>
      <c r="AZ95" s="29"/>
      <c r="BA95" s="27"/>
      <c r="BB95" s="27"/>
      <c r="BC95" s="28">
        <v>41094</v>
      </c>
      <c r="BD95" s="42"/>
      <c r="BE95" s="27"/>
      <c r="BF95" s="27" t="s">
        <v>122</v>
      </c>
      <c r="BG95" s="27" t="s">
        <v>122</v>
      </c>
      <c r="BH95" s="27" t="s">
        <v>122</v>
      </c>
      <c r="BI95" s="29">
        <v>1</v>
      </c>
      <c r="BJ95" s="27" t="s">
        <v>159</v>
      </c>
      <c r="BK95" s="27" t="s">
        <v>121</v>
      </c>
      <c r="BL95" s="27" t="s">
        <v>159</v>
      </c>
      <c r="BM95" s="27" t="s">
        <v>121</v>
      </c>
      <c r="BN95" s="27" t="s">
        <v>159</v>
      </c>
      <c r="BO95" s="27" t="s">
        <v>160</v>
      </c>
      <c r="BP95" s="27" t="s">
        <v>122</v>
      </c>
      <c r="BQ95" s="29">
        <v>1</v>
      </c>
      <c r="BR95" s="27" t="s">
        <v>122</v>
      </c>
      <c r="BS95" s="27" t="s">
        <v>121</v>
      </c>
      <c r="BT95" s="27" t="s">
        <v>122</v>
      </c>
      <c r="BU95" s="27"/>
      <c r="BV95" s="27"/>
      <c r="BW95" s="29"/>
      <c r="BX95" s="29"/>
      <c r="BY95" s="30"/>
      <c r="BZ95" s="31">
        <v>2</v>
      </c>
      <c r="CA95" s="27"/>
      <c r="CB95" s="29"/>
      <c r="CC95" s="29">
        <v>1</v>
      </c>
      <c r="CD95" s="29">
        <v>1</v>
      </c>
      <c r="CE95" s="30">
        <v>1</v>
      </c>
      <c r="CF95" s="32">
        <v>3.9999999999999996E-05</v>
      </c>
      <c r="CG95" s="33">
        <v>3.9999999999999996E-05</v>
      </c>
      <c r="CH95" s="29">
        <f>IF(CG95&lt;0.00015,1,0)</f>
        <v>1</v>
      </c>
      <c r="CI95" s="34">
        <v>1.9999999999242846E-05</v>
      </c>
      <c r="CJ95" s="33">
        <v>1.9999999999242846E-05</v>
      </c>
      <c r="CK95" s="29">
        <f>IF(CJ95&lt;0.00015,1,0)</f>
        <v>1</v>
      </c>
      <c r="CL95" s="29">
        <f>IF(AND(CH95=1,CK95=1),1,0)</f>
        <v>1</v>
      </c>
      <c r="CM95" s="30">
        <f>IF(OR(CH95=1,CK95=1),1,0)</f>
        <v>1</v>
      </c>
      <c r="CN95" s="35">
        <v>1</v>
      </c>
      <c r="CO95" s="36" t="b">
        <f>IF(OR(BU95=AO95,BU95=AN95,BU95=AL95,BW95=AO95,BW95=AN95,BW95=AL95),TRUE,FALSE)</f>
        <v>1</v>
      </c>
      <c r="CP95" s="30"/>
      <c r="CQ95" s="30">
        <v>2</v>
      </c>
      <c r="CR95" s="29">
        <v>1</v>
      </c>
      <c r="CS95" s="31" t="str">
        <f>IF(AND(BZ95=2,CN95=1,OR(CO95=TRUE,CP95="VERIFIED")),"YES","NO")</f>
        <v>YES</v>
      </c>
      <c r="CT95" s="30"/>
    </row>
    <row r="96" spans="1:98" ht="12.75">
      <c r="A96" s="26" t="s">
        <v>229</v>
      </c>
      <c r="B96" s="27" t="s">
        <v>118</v>
      </c>
      <c r="C96" s="28">
        <v>41071</v>
      </c>
      <c r="D96" s="27" t="s">
        <v>119</v>
      </c>
      <c r="E96" s="27" t="s">
        <v>120</v>
      </c>
      <c r="F96" s="27"/>
      <c r="G96" s="29"/>
      <c r="H96" s="29"/>
      <c r="I96" s="29"/>
      <c r="J96" s="29"/>
      <c r="K96" s="29"/>
      <c r="L96" s="29"/>
      <c r="M96" s="29"/>
      <c r="N96" s="29"/>
      <c r="O96" s="29"/>
      <c r="P96" s="29">
        <v>1</v>
      </c>
      <c r="Q96" s="29">
        <v>1</v>
      </c>
      <c r="R96" s="29">
        <v>1</v>
      </c>
      <c r="S96" s="29">
        <v>2</v>
      </c>
      <c r="T96" s="29">
        <v>1</v>
      </c>
      <c r="U96" s="29">
        <v>2</v>
      </c>
      <c r="V96" s="29">
        <v>3</v>
      </c>
      <c r="W96" s="29">
        <v>3</v>
      </c>
      <c r="X96" s="29">
        <v>2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>
        <v>2</v>
      </c>
      <c r="AT96" s="30" t="s">
        <v>121</v>
      </c>
      <c r="AU96" s="31"/>
      <c r="AV96" s="29"/>
      <c r="AW96" s="29"/>
      <c r="AX96" s="29"/>
      <c r="AY96" s="27"/>
      <c r="AZ96" s="27"/>
      <c r="BA96" s="27"/>
      <c r="BB96" s="27"/>
      <c r="BC96" s="28">
        <v>41095</v>
      </c>
      <c r="BD96" s="27"/>
      <c r="BE96" s="27"/>
      <c r="BF96" s="27" t="s">
        <v>122</v>
      </c>
      <c r="BG96" s="27" t="s">
        <v>122</v>
      </c>
      <c r="BH96" s="27" t="s">
        <v>122</v>
      </c>
      <c r="BI96" s="29">
        <v>1</v>
      </c>
      <c r="BJ96" s="27" t="s">
        <v>159</v>
      </c>
      <c r="BK96" s="27" t="s">
        <v>121</v>
      </c>
      <c r="BL96" s="27" t="s">
        <v>159</v>
      </c>
      <c r="BM96" s="27" t="s">
        <v>121</v>
      </c>
      <c r="BN96" s="27" t="s">
        <v>159</v>
      </c>
      <c r="BO96" s="27" t="s">
        <v>160</v>
      </c>
      <c r="BP96" s="27" t="s">
        <v>122</v>
      </c>
      <c r="BQ96" s="29">
        <v>1</v>
      </c>
      <c r="BR96" s="27" t="s">
        <v>122</v>
      </c>
      <c r="BS96" s="27" t="s">
        <v>121</v>
      </c>
      <c r="BT96" s="27" t="s">
        <v>122</v>
      </c>
      <c r="BU96" s="27"/>
      <c r="BV96" s="27"/>
      <c r="BW96" s="29"/>
      <c r="BX96" s="29"/>
      <c r="BY96" s="30"/>
      <c r="BZ96" s="31">
        <v>2</v>
      </c>
      <c r="CA96" s="27"/>
      <c r="CB96" s="29"/>
      <c r="CC96" s="29">
        <v>1</v>
      </c>
      <c r="CD96" s="29">
        <v>1</v>
      </c>
      <c r="CE96" s="30">
        <v>1</v>
      </c>
      <c r="CF96" s="32"/>
      <c r="CG96" s="33"/>
      <c r="CH96" s="29"/>
      <c r="CI96" s="34"/>
      <c r="CJ96" s="33"/>
      <c r="CK96" s="29"/>
      <c r="CL96" s="29"/>
      <c r="CM96" s="30"/>
      <c r="CN96" s="35">
        <v>1</v>
      </c>
      <c r="CO96" s="36" t="b">
        <f>IF(OR(BU96=AO96,BU96=AN96,BU96=AL96,BW96=AO96,BW96=AN96,BW96=AL96),TRUE,FALSE)</f>
        <v>1</v>
      </c>
      <c r="CP96" s="30"/>
      <c r="CQ96" s="30">
        <v>2</v>
      </c>
      <c r="CR96" s="30">
        <v>1</v>
      </c>
      <c r="CS96" s="31" t="str">
        <f>IF(AND(BZ96=2,CN96=1,OR(CO96=TRUE,CP96="VERIFIED")),"YES","NO")</f>
        <v>YES</v>
      </c>
      <c r="CT96" s="30"/>
    </row>
    <row r="97" spans="1:98" ht="12.75">
      <c r="A97" s="26" t="s">
        <v>230</v>
      </c>
      <c r="B97" s="27" t="s">
        <v>118</v>
      </c>
      <c r="C97" s="28">
        <v>41071</v>
      </c>
      <c r="D97" s="27" t="s">
        <v>119</v>
      </c>
      <c r="E97" s="27" t="s">
        <v>120</v>
      </c>
      <c r="F97" s="27"/>
      <c r="G97" s="29"/>
      <c r="H97" s="29"/>
      <c r="I97" s="29"/>
      <c r="J97" s="29"/>
      <c r="K97" s="29"/>
      <c r="L97" s="29"/>
      <c r="M97" s="29"/>
      <c r="N97" s="29"/>
      <c r="O97" s="29"/>
      <c r="P97" s="29">
        <v>1</v>
      </c>
      <c r="Q97" s="29">
        <v>1</v>
      </c>
      <c r="R97" s="29">
        <v>1</v>
      </c>
      <c r="S97" s="29">
        <v>2</v>
      </c>
      <c r="T97" s="29">
        <v>2</v>
      </c>
      <c r="U97" s="29">
        <v>2</v>
      </c>
      <c r="V97" s="29">
        <v>3</v>
      </c>
      <c r="W97" s="29">
        <v>3</v>
      </c>
      <c r="X97" s="29">
        <v>1</v>
      </c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>
        <v>2</v>
      </c>
      <c r="AT97" s="30" t="s">
        <v>121</v>
      </c>
      <c r="AU97" s="31"/>
      <c r="AV97" s="29"/>
      <c r="AW97" s="29"/>
      <c r="AX97" s="29"/>
      <c r="AY97" s="27"/>
      <c r="AZ97" s="27"/>
      <c r="BA97" s="27"/>
      <c r="BB97" s="27"/>
      <c r="BC97" s="28">
        <v>41095</v>
      </c>
      <c r="BD97" s="27"/>
      <c r="BE97" s="27"/>
      <c r="BF97" s="27" t="s">
        <v>122</v>
      </c>
      <c r="BG97" s="27" t="s">
        <v>122</v>
      </c>
      <c r="BH97" s="27" t="s">
        <v>122</v>
      </c>
      <c r="BI97" s="29">
        <v>1</v>
      </c>
      <c r="BJ97" s="27" t="s">
        <v>159</v>
      </c>
      <c r="BK97" s="27" t="s">
        <v>121</v>
      </c>
      <c r="BL97" s="27" t="s">
        <v>159</v>
      </c>
      <c r="BM97" s="27" t="s">
        <v>121</v>
      </c>
      <c r="BN97" s="27" t="s">
        <v>159</v>
      </c>
      <c r="BO97" s="27" t="s">
        <v>160</v>
      </c>
      <c r="BP97" s="27" t="s">
        <v>122</v>
      </c>
      <c r="BQ97" s="29">
        <v>1</v>
      </c>
      <c r="BR97" s="27" t="s">
        <v>122</v>
      </c>
      <c r="BS97" s="27" t="s">
        <v>121</v>
      </c>
      <c r="BT97" s="27" t="s">
        <v>122</v>
      </c>
      <c r="BU97" s="27"/>
      <c r="BV97" s="27"/>
      <c r="BW97" s="29"/>
      <c r="BX97" s="29"/>
      <c r="BY97" s="30"/>
      <c r="BZ97" s="31">
        <v>2</v>
      </c>
      <c r="CA97" s="27"/>
      <c r="CB97" s="29"/>
      <c r="CC97" s="29">
        <v>1</v>
      </c>
      <c r="CD97" s="29">
        <v>1</v>
      </c>
      <c r="CE97" s="30">
        <v>1</v>
      </c>
      <c r="CF97" s="32">
        <v>5.000000000000013E-05</v>
      </c>
      <c r="CG97" s="33">
        <v>5.000000000000013E-05</v>
      </c>
      <c r="CH97" s="29">
        <f>IF(CG97&lt;0.00015,1,0)</f>
        <v>1</v>
      </c>
      <c r="CI97" s="34">
        <v>6.0000000004833964E-05</v>
      </c>
      <c r="CJ97" s="33">
        <v>6.0000000004833964E-05</v>
      </c>
      <c r="CK97" s="29">
        <f>IF(CJ97&lt;0.00015,1,0)</f>
        <v>1</v>
      </c>
      <c r="CL97" s="29">
        <f>IF(AND(CH97=1,CK97=1),1,0)</f>
        <v>1</v>
      </c>
      <c r="CM97" s="30">
        <f>IF(OR(CH97=1,CK97=1),1,0)</f>
        <v>1</v>
      </c>
      <c r="CN97" s="35">
        <v>1</v>
      </c>
      <c r="CO97" s="36" t="b">
        <f>IF(OR(BU97=AO97,BU97=AN97,BU97=AL97,BW97=AO97,BW97=AN97,BW97=AL97),TRUE,FALSE)</f>
        <v>1</v>
      </c>
      <c r="CP97" s="30"/>
      <c r="CQ97" s="30">
        <v>2</v>
      </c>
      <c r="CR97" s="29">
        <v>1</v>
      </c>
      <c r="CS97" s="31" t="str">
        <f>IF(AND(BZ97=2,CN97=1,OR(CO97=TRUE,CP97="VERIFIED")),"YES","NO")</f>
        <v>YES</v>
      </c>
      <c r="CT97" s="30"/>
    </row>
    <row r="98" spans="1:98" ht="12.75">
      <c r="A98" s="26" t="s">
        <v>231</v>
      </c>
      <c r="B98" s="27" t="s">
        <v>118</v>
      </c>
      <c r="C98" s="28">
        <v>41071</v>
      </c>
      <c r="D98" s="27" t="s">
        <v>119</v>
      </c>
      <c r="E98" s="27" t="s">
        <v>120</v>
      </c>
      <c r="F98" s="27"/>
      <c r="G98" s="29"/>
      <c r="H98" s="29"/>
      <c r="I98" s="29"/>
      <c r="J98" s="29"/>
      <c r="K98" s="29"/>
      <c r="L98" s="29"/>
      <c r="M98" s="29"/>
      <c r="N98" s="29"/>
      <c r="O98" s="29"/>
      <c r="P98" s="29">
        <v>1</v>
      </c>
      <c r="Q98" s="29">
        <v>1</v>
      </c>
      <c r="R98" s="29">
        <v>1</v>
      </c>
      <c r="S98" s="29">
        <v>2</v>
      </c>
      <c r="T98" s="29">
        <v>6</v>
      </c>
      <c r="U98" s="29">
        <v>2</v>
      </c>
      <c r="V98" s="29">
        <v>3</v>
      </c>
      <c r="W98" s="29">
        <v>3</v>
      </c>
      <c r="X98" s="29">
        <v>2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>
        <v>2</v>
      </c>
      <c r="AT98" s="30" t="s">
        <v>121</v>
      </c>
      <c r="AU98" s="31"/>
      <c r="AV98" s="29"/>
      <c r="AW98" s="29"/>
      <c r="AX98" s="29"/>
      <c r="AY98" s="27"/>
      <c r="AZ98" s="27"/>
      <c r="BA98" s="27"/>
      <c r="BB98" s="27"/>
      <c r="BC98" s="28">
        <v>41094</v>
      </c>
      <c r="BD98" s="27"/>
      <c r="BE98" s="27"/>
      <c r="BF98" s="27">
        <v>1</v>
      </c>
      <c r="BG98" s="27">
        <v>1</v>
      </c>
      <c r="BH98" s="27">
        <v>1</v>
      </c>
      <c r="BI98" s="29">
        <v>1</v>
      </c>
      <c r="BJ98" s="27">
        <v>2</v>
      </c>
      <c r="BK98" s="27" t="s">
        <v>121</v>
      </c>
      <c r="BL98" s="27">
        <v>2</v>
      </c>
      <c r="BM98" s="27" t="s">
        <v>121</v>
      </c>
      <c r="BN98" s="27">
        <v>2</v>
      </c>
      <c r="BO98" s="27">
        <v>3</v>
      </c>
      <c r="BP98" s="27">
        <v>1</v>
      </c>
      <c r="BQ98" s="29">
        <v>1</v>
      </c>
      <c r="BR98" s="27">
        <v>1</v>
      </c>
      <c r="BS98" s="27" t="s">
        <v>121</v>
      </c>
      <c r="BT98" s="27">
        <v>1</v>
      </c>
      <c r="BU98" s="27"/>
      <c r="BV98" s="27"/>
      <c r="BW98" s="29"/>
      <c r="BX98" s="29"/>
      <c r="BY98" s="30"/>
      <c r="BZ98" s="31">
        <v>2</v>
      </c>
      <c r="CA98" s="27"/>
      <c r="CB98" s="29"/>
      <c r="CC98" s="29">
        <v>1</v>
      </c>
      <c r="CD98" s="29">
        <v>1</v>
      </c>
      <c r="CE98" s="30">
        <v>1</v>
      </c>
      <c r="CF98" s="32">
        <v>3.0000000000000512E-05</v>
      </c>
      <c r="CG98" s="33">
        <v>3.0000000000000512E-05</v>
      </c>
      <c r="CH98" s="29">
        <f>IF(CG98&lt;0.00015,1,0)</f>
        <v>1</v>
      </c>
      <c r="CI98" s="34">
        <v>-1.9999999999242846E-05</v>
      </c>
      <c r="CJ98" s="33">
        <v>1.9999999999242846E-05</v>
      </c>
      <c r="CK98" s="29">
        <f>IF(CJ98&lt;0.00015,1,0)</f>
        <v>1</v>
      </c>
      <c r="CL98" s="29">
        <f>IF(AND(CH98=1,CK98=1),1,0)</f>
        <v>1</v>
      </c>
      <c r="CM98" s="30">
        <f>IF(OR(CH98=1,CK98=1),1,0)</f>
        <v>1</v>
      </c>
      <c r="CN98" s="35">
        <v>1</v>
      </c>
      <c r="CO98" s="36" t="b">
        <f>IF(OR(BU98=AO98,BU98=AN98,BU98=AL98,BW98=AO98,BW98=AN98,BW98=AL98),TRUE,FALSE)</f>
        <v>1</v>
      </c>
      <c r="CP98" s="30"/>
      <c r="CQ98" s="30">
        <v>2</v>
      </c>
      <c r="CR98" s="29">
        <v>1</v>
      </c>
      <c r="CS98" s="31" t="str">
        <f>IF(AND(BZ98=2,CN98=1,OR(CO98=TRUE,CP98="VERIFIED")),"YES","NO")</f>
        <v>YES</v>
      </c>
      <c r="CT98" s="30"/>
    </row>
    <row r="99" spans="1:98" ht="12.75">
      <c r="A99" s="26" t="s">
        <v>232</v>
      </c>
      <c r="B99" s="27" t="s">
        <v>118</v>
      </c>
      <c r="C99" s="28">
        <v>41071</v>
      </c>
      <c r="D99" s="27" t="s">
        <v>119</v>
      </c>
      <c r="E99" s="27" t="s">
        <v>120</v>
      </c>
      <c r="F99" s="27"/>
      <c r="G99" s="29"/>
      <c r="H99" s="29"/>
      <c r="I99" s="29"/>
      <c r="J99" s="29"/>
      <c r="K99" s="29"/>
      <c r="L99" s="29"/>
      <c r="M99" s="29"/>
      <c r="N99" s="29"/>
      <c r="O99" s="29"/>
      <c r="P99" s="29">
        <v>1</v>
      </c>
      <c r="Q99" s="29">
        <v>1</v>
      </c>
      <c r="R99" s="29">
        <v>1</v>
      </c>
      <c r="S99" s="29">
        <v>2</v>
      </c>
      <c r="T99" s="29">
        <v>1</v>
      </c>
      <c r="U99" s="29">
        <v>2</v>
      </c>
      <c r="V99" s="29">
        <v>3</v>
      </c>
      <c r="W99" s="29">
        <v>3</v>
      </c>
      <c r="X99" s="29">
        <v>2</v>
      </c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>
        <v>1</v>
      </c>
      <c r="AT99" s="30">
        <v>1</v>
      </c>
      <c r="AU99" s="31"/>
      <c r="AV99" s="29"/>
      <c r="AW99" s="29"/>
      <c r="AX99" s="29"/>
      <c r="AY99" s="29"/>
      <c r="AZ99" s="29"/>
      <c r="BA99" s="27"/>
      <c r="BB99" s="27"/>
      <c r="BC99" s="28">
        <v>41095</v>
      </c>
      <c r="BD99" s="27"/>
      <c r="BE99" s="27"/>
      <c r="BF99" s="27" t="s">
        <v>122</v>
      </c>
      <c r="BG99" s="27" t="s">
        <v>122</v>
      </c>
      <c r="BH99" s="27" t="s">
        <v>122</v>
      </c>
      <c r="BI99" s="29">
        <v>1</v>
      </c>
      <c r="BJ99" s="27" t="s">
        <v>159</v>
      </c>
      <c r="BK99" s="27" t="s">
        <v>121</v>
      </c>
      <c r="BL99" s="27" t="s">
        <v>159</v>
      </c>
      <c r="BM99" s="27" t="s">
        <v>121</v>
      </c>
      <c r="BN99" s="27" t="s">
        <v>159</v>
      </c>
      <c r="BO99" s="27" t="s">
        <v>160</v>
      </c>
      <c r="BP99" s="27" t="s">
        <v>122</v>
      </c>
      <c r="BQ99" s="29">
        <v>1</v>
      </c>
      <c r="BR99" s="27" t="s">
        <v>122</v>
      </c>
      <c r="BS99" s="27" t="s">
        <v>121</v>
      </c>
      <c r="BT99" s="27" t="s">
        <v>122</v>
      </c>
      <c r="BU99" s="27"/>
      <c r="BV99" s="27"/>
      <c r="BW99" s="29"/>
      <c r="BX99" s="29"/>
      <c r="BY99" s="30"/>
      <c r="BZ99" s="31">
        <v>2</v>
      </c>
      <c r="CA99" s="27"/>
      <c r="CB99" s="29"/>
      <c r="CC99" s="29">
        <v>1</v>
      </c>
      <c r="CD99" s="29">
        <v>1</v>
      </c>
      <c r="CE99" s="30">
        <v>1</v>
      </c>
      <c r="CF99" s="32">
        <v>4.0000000000000105E-05</v>
      </c>
      <c r="CG99" s="33">
        <v>4.0000000000000105E-05</v>
      </c>
      <c r="CH99" s="29">
        <f>IF(CG99&lt;0.00015,1,0)</f>
        <v>1</v>
      </c>
      <c r="CI99" s="34">
        <v>-0.00018999999999635975</v>
      </c>
      <c r="CJ99" s="33">
        <v>0.00018999999999635975</v>
      </c>
      <c r="CK99" s="29">
        <f>IF(CJ99&lt;0.00015,1,0)</f>
        <v>0</v>
      </c>
      <c r="CL99" s="29">
        <f>IF(AND(CH99=1,CK99=1),1,0)</f>
        <v>0</v>
      </c>
      <c r="CM99" s="30">
        <f>IF(OR(CH99=1,CK99=1),1,0)</f>
        <v>1</v>
      </c>
      <c r="CN99" s="35">
        <v>1</v>
      </c>
      <c r="CO99" s="36" t="b">
        <f>IF(OR(BU99=AO99,BU99=AN99,BU99=AL99,BW99=AO99,BW99=AN99,BW99=AL99),TRUE,FALSE)</f>
        <v>1</v>
      </c>
      <c r="CP99" s="30"/>
      <c r="CQ99" s="30">
        <v>2</v>
      </c>
      <c r="CR99" s="29">
        <v>1</v>
      </c>
      <c r="CS99" s="31" t="str">
        <f>IF(AND(BZ99=2,CN99=1,OR(CO99=TRUE,CP99="VERIFIED")),"YES","NO")</f>
        <v>YES</v>
      </c>
      <c r="CT99" s="30"/>
    </row>
    <row r="100" spans="1:98" ht="12.75">
      <c r="A100" s="26" t="s">
        <v>233</v>
      </c>
      <c r="B100" s="27" t="s">
        <v>118</v>
      </c>
      <c r="C100" s="28">
        <v>41071</v>
      </c>
      <c r="D100" s="27" t="s">
        <v>119</v>
      </c>
      <c r="E100" s="27" t="s">
        <v>120</v>
      </c>
      <c r="F100" s="27"/>
      <c r="G100" s="29"/>
      <c r="H100" s="29"/>
      <c r="I100" s="29"/>
      <c r="J100" s="29"/>
      <c r="K100" s="29"/>
      <c r="L100" s="29"/>
      <c r="M100" s="29"/>
      <c r="N100" s="29"/>
      <c r="O100" s="29"/>
      <c r="P100" s="29">
        <v>1</v>
      </c>
      <c r="Q100" s="29">
        <v>1</v>
      </c>
      <c r="R100" s="29">
        <v>1</v>
      </c>
      <c r="S100" s="29">
        <v>2</v>
      </c>
      <c r="T100" s="29">
        <v>1</v>
      </c>
      <c r="U100" s="29">
        <v>2</v>
      </c>
      <c r="V100" s="29">
        <v>3</v>
      </c>
      <c r="W100" s="29">
        <v>3</v>
      </c>
      <c r="X100" s="29">
        <v>2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>
        <v>2</v>
      </c>
      <c r="AT100" s="30" t="s">
        <v>121</v>
      </c>
      <c r="AU100" s="31"/>
      <c r="AV100" s="29"/>
      <c r="AW100" s="29"/>
      <c r="AX100" s="29"/>
      <c r="AY100" s="29"/>
      <c r="AZ100" s="29"/>
      <c r="BA100" s="27"/>
      <c r="BB100" s="27"/>
      <c r="BC100" s="28">
        <v>41094</v>
      </c>
      <c r="BD100" s="27"/>
      <c r="BE100" s="27"/>
      <c r="BF100" s="27" t="s">
        <v>122</v>
      </c>
      <c r="BG100" s="27" t="s">
        <v>122</v>
      </c>
      <c r="BH100" s="27" t="s">
        <v>122</v>
      </c>
      <c r="BI100" s="29">
        <v>1</v>
      </c>
      <c r="BJ100" s="27" t="s">
        <v>159</v>
      </c>
      <c r="BK100" s="27" t="s">
        <v>121</v>
      </c>
      <c r="BL100" s="27" t="s">
        <v>159</v>
      </c>
      <c r="BM100" s="27" t="s">
        <v>121</v>
      </c>
      <c r="BN100" s="27" t="s">
        <v>159</v>
      </c>
      <c r="BO100" s="27" t="s">
        <v>160</v>
      </c>
      <c r="BP100" s="27" t="s">
        <v>122</v>
      </c>
      <c r="BQ100" s="29">
        <v>1</v>
      </c>
      <c r="BR100" s="27" t="s">
        <v>122</v>
      </c>
      <c r="BS100" s="27" t="s">
        <v>121</v>
      </c>
      <c r="BT100" s="27" t="s">
        <v>122</v>
      </c>
      <c r="BU100" s="27"/>
      <c r="BV100" s="27"/>
      <c r="BW100" s="29"/>
      <c r="BX100" s="29"/>
      <c r="BY100" s="30"/>
      <c r="BZ100" s="31">
        <v>2</v>
      </c>
      <c r="CA100" s="27"/>
      <c r="CB100" s="29"/>
      <c r="CC100" s="29">
        <v>1</v>
      </c>
      <c r="CD100" s="29">
        <v>1</v>
      </c>
      <c r="CE100" s="30">
        <v>1</v>
      </c>
      <c r="CF100" s="32">
        <v>-2.9999999999999645E-05</v>
      </c>
      <c r="CG100" s="33">
        <v>2.9999999999999645E-05</v>
      </c>
      <c r="CH100" s="29">
        <f>IF(CG100&lt;0.00015,1,0)</f>
        <v>1</v>
      </c>
      <c r="CI100" s="34">
        <v>-9.999999996068709E-06</v>
      </c>
      <c r="CJ100" s="33">
        <v>9.999999996068709E-06</v>
      </c>
      <c r="CK100" s="29">
        <f>IF(CJ100&lt;0.00015,1,0)</f>
        <v>1</v>
      </c>
      <c r="CL100" s="29">
        <f>IF(AND(CH100=1,CK100=1),1,0)</f>
        <v>1</v>
      </c>
      <c r="CM100" s="30">
        <f>IF(OR(CH100=1,CK100=1),1,0)</f>
        <v>1</v>
      </c>
      <c r="CN100" s="35">
        <v>1</v>
      </c>
      <c r="CO100" s="36" t="b">
        <f>IF(OR(BU100=AO100,BU100=AN100,BU100=AL100,BW100=AO100,BW100=AN100,BW100=AL100),TRUE,FALSE)</f>
        <v>1</v>
      </c>
      <c r="CP100" s="30"/>
      <c r="CQ100" s="30">
        <v>2</v>
      </c>
      <c r="CR100" s="29">
        <v>1</v>
      </c>
      <c r="CS100" s="31" t="str">
        <f>IF(AND(BZ100=2,CN100=1,OR(CO100=TRUE,CP100="VERIFIED")),"YES","NO")</f>
        <v>YES</v>
      </c>
      <c r="CT100" s="30"/>
    </row>
    <row r="101" spans="1:98" ht="12.75">
      <c r="A101" s="26" t="s">
        <v>234</v>
      </c>
      <c r="B101" s="27" t="s">
        <v>118</v>
      </c>
      <c r="C101" s="28">
        <v>41071</v>
      </c>
      <c r="D101" s="27" t="s">
        <v>119</v>
      </c>
      <c r="E101" s="27" t="s">
        <v>120</v>
      </c>
      <c r="F101" s="27"/>
      <c r="G101" s="29"/>
      <c r="H101" s="29"/>
      <c r="I101" s="29"/>
      <c r="J101" s="29"/>
      <c r="K101" s="29"/>
      <c r="L101" s="29"/>
      <c r="M101" s="29"/>
      <c r="N101" s="29"/>
      <c r="O101" s="29"/>
      <c r="P101" s="29">
        <v>1</v>
      </c>
      <c r="Q101" s="29">
        <v>1</v>
      </c>
      <c r="R101" s="29">
        <v>1</v>
      </c>
      <c r="S101" s="29">
        <v>1</v>
      </c>
      <c r="T101" s="29">
        <v>2</v>
      </c>
      <c r="U101" s="29">
        <v>2</v>
      </c>
      <c r="V101" s="29">
        <v>3</v>
      </c>
      <c r="W101" s="29">
        <v>3</v>
      </c>
      <c r="X101" s="29">
        <v>2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>
        <v>2</v>
      </c>
      <c r="AT101" s="30" t="s">
        <v>121</v>
      </c>
      <c r="AU101" s="31"/>
      <c r="AV101" s="29"/>
      <c r="AW101" s="29"/>
      <c r="AX101" s="29"/>
      <c r="AY101" s="29"/>
      <c r="AZ101" s="29"/>
      <c r="BA101" s="27"/>
      <c r="BB101" s="27"/>
      <c r="BC101" s="28">
        <v>41094</v>
      </c>
      <c r="BD101" s="27"/>
      <c r="BE101" s="27"/>
      <c r="BF101" s="27" t="s">
        <v>122</v>
      </c>
      <c r="BG101" s="27" t="s">
        <v>122</v>
      </c>
      <c r="BH101" s="27" t="s">
        <v>122</v>
      </c>
      <c r="BI101" s="29">
        <v>1</v>
      </c>
      <c r="BJ101" s="27" t="s">
        <v>159</v>
      </c>
      <c r="BK101" s="27" t="s">
        <v>121</v>
      </c>
      <c r="BL101" s="27" t="s">
        <v>159</v>
      </c>
      <c r="BM101" s="27" t="s">
        <v>121</v>
      </c>
      <c r="BN101" s="27" t="s">
        <v>159</v>
      </c>
      <c r="BO101" s="27" t="s">
        <v>160</v>
      </c>
      <c r="BP101" s="27" t="s">
        <v>122</v>
      </c>
      <c r="BQ101" s="29">
        <v>1</v>
      </c>
      <c r="BR101" s="27" t="s">
        <v>122</v>
      </c>
      <c r="BS101" s="27" t="s">
        <v>121</v>
      </c>
      <c r="BT101" s="27" t="s">
        <v>122</v>
      </c>
      <c r="BU101" s="27"/>
      <c r="BV101" s="27"/>
      <c r="BW101" s="29"/>
      <c r="BX101" s="29"/>
      <c r="BY101" s="30"/>
      <c r="BZ101" s="31">
        <v>2</v>
      </c>
      <c r="CA101" s="27"/>
      <c r="CB101" s="29"/>
      <c r="CC101" s="29">
        <v>1</v>
      </c>
      <c r="CD101" s="29">
        <v>1</v>
      </c>
      <c r="CE101" s="30">
        <v>1</v>
      </c>
      <c r="CF101" s="32">
        <v>6.000000000000016E-05</v>
      </c>
      <c r="CG101" s="33">
        <v>6.000000000000016E-05</v>
      </c>
      <c r="CH101" s="29">
        <f>IF(CG101&lt;0.00015,1,0)</f>
        <v>1</v>
      </c>
      <c r="CI101" s="34">
        <v>-3.999999999848569E-05</v>
      </c>
      <c r="CJ101" s="33">
        <v>3.999999999848569E-05</v>
      </c>
      <c r="CK101" s="29">
        <f>IF(CJ101&lt;0.00015,1,0)</f>
        <v>1</v>
      </c>
      <c r="CL101" s="29">
        <f>IF(AND(CH101=1,CK101=1),1,0)</f>
        <v>1</v>
      </c>
      <c r="CM101" s="30">
        <f>IF(OR(CH101=1,CK101=1),1,0)</f>
        <v>1</v>
      </c>
      <c r="CN101" s="35">
        <v>1</v>
      </c>
      <c r="CO101" s="36" t="b">
        <f>IF(OR(BU101=AO101,BU101=AN101,BU101=AL101,BW101=AO101,BW101=AN101,BW101=AL101),TRUE,FALSE)</f>
        <v>1</v>
      </c>
      <c r="CP101" s="30"/>
      <c r="CQ101" s="30">
        <v>2</v>
      </c>
      <c r="CR101" s="29">
        <v>1</v>
      </c>
      <c r="CS101" s="31" t="str">
        <f>IF(AND(BZ101=2,CN101=1,OR(CO101=TRUE,CP101="VERIFIED")),"YES","NO")</f>
        <v>YES</v>
      </c>
      <c r="CT101" s="30"/>
    </row>
    <row r="102" spans="1:98" ht="12.75">
      <c r="A102" s="26" t="s">
        <v>235</v>
      </c>
      <c r="B102" s="27" t="s">
        <v>157</v>
      </c>
      <c r="C102" s="28">
        <v>41071</v>
      </c>
      <c r="D102" s="27" t="s">
        <v>119</v>
      </c>
      <c r="E102" s="27" t="s">
        <v>120</v>
      </c>
      <c r="F102" s="27"/>
      <c r="G102" s="29"/>
      <c r="H102" s="29"/>
      <c r="I102" s="29"/>
      <c r="J102" s="29"/>
      <c r="K102" s="29"/>
      <c r="L102" s="29"/>
      <c r="M102" s="29"/>
      <c r="N102" s="29"/>
      <c r="O102" s="29"/>
      <c r="P102" s="29">
        <v>1</v>
      </c>
      <c r="Q102" s="29">
        <v>1</v>
      </c>
      <c r="R102" s="29">
        <v>1</v>
      </c>
      <c r="S102" s="29">
        <v>3</v>
      </c>
      <c r="T102" s="29">
        <v>2</v>
      </c>
      <c r="U102" s="29">
        <v>2</v>
      </c>
      <c r="V102" s="29">
        <v>3</v>
      </c>
      <c r="W102" s="29">
        <v>3</v>
      </c>
      <c r="X102" s="29">
        <v>1</v>
      </c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/>
      <c r="AM102" s="29"/>
      <c r="AN102" s="29"/>
      <c r="AO102" s="29"/>
      <c r="AP102" s="29"/>
      <c r="AQ102" s="29"/>
      <c r="AR102" s="29"/>
      <c r="AS102" s="29">
        <v>2</v>
      </c>
      <c r="AT102" s="30" t="s">
        <v>121</v>
      </c>
      <c r="AU102" s="31"/>
      <c r="AV102" s="29"/>
      <c r="AW102" s="29"/>
      <c r="AX102" s="29"/>
      <c r="AY102" s="29"/>
      <c r="AZ102" s="29"/>
      <c r="BA102" s="27"/>
      <c r="BB102" s="27"/>
      <c r="BC102" s="28">
        <v>41094</v>
      </c>
      <c r="BD102" s="27"/>
      <c r="BE102" s="27"/>
      <c r="BF102" s="27" t="s">
        <v>122</v>
      </c>
      <c r="BG102" s="27" t="s">
        <v>122</v>
      </c>
      <c r="BH102" s="27" t="s">
        <v>122</v>
      </c>
      <c r="BI102" s="29">
        <v>1</v>
      </c>
      <c r="BJ102" s="27" t="s">
        <v>159</v>
      </c>
      <c r="BK102" s="27" t="s">
        <v>121</v>
      </c>
      <c r="BL102" s="27" t="s">
        <v>159</v>
      </c>
      <c r="BM102" s="27" t="s">
        <v>121</v>
      </c>
      <c r="BN102" s="27" t="s">
        <v>159</v>
      </c>
      <c r="BO102" s="27" t="s">
        <v>160</v>
      </c>
      <c r="BP102" s="27" t="s">
        <v>159</v>
      </c>
      <c r="BQ102" s="29">
        <v>1</v>
      </c>
      <c r="BR102" s="27" t="s">
        <v>122</v>
      </c>
      <c r="BS102" s="27" t="s">
        <v>121</v>
      </c>
      <c r="BT102" s="27" t="s">
        <v>122</v>
      </c>
      <c r="BU102" s="27"/>
      <c r="BV102" s="27"/>
      <c r="BW102" s="29"/>
      <c r="BX102" s="29"/>
      <c r="BY102" s="30"/>
      <c r="BZ102" s="31">
        <v>2</v>
      </c>
      <c r="CA102" s="27"/>
      <c r="CB102" s="29"/>
      <c r="CC102" s="29">
        <v>1</v>
      </c>
      <c r="CD102" s="29">
        <v>1</v>
      </c>
      <c r="CE102" s="30">
        <v>1</v>
      </c>
      <c r="CF102" s="32">
        <v>0</v>
      </c>
      <c r="CG102" s="33">
        <v>0</v>
      </c>
      <c r="CH102" s="29">
        <f>IF(CG102&lt;0.00015,1,0)</f>
        <v>1</v>
      </c>
      <c r="CI102" s="34">
        <v>-5.000000000165983E-05</v>
      </c>
      <c r="CJ102" s="33">
        <v>5.000000000165983E-05</v>
      </c>
      <c r="CK102" s="29">
        <f>IF(CJ102&lt;0.00015,1,0)</f>
        <v>1</v>
      </c>
      <c r="CL102" s="29">
        <f>IF(AND(CH102=1,CK102=1),1,0)</f>
        <v>1</v>
      </c>
      <c r="CM102" s="30">
        <f>IF(OR(CH102=1,CK102=1),1,0)</f>
        <v>1</v>
      </c>
      <c r="CN102" s="35">
        <v>1</v>
      </c>
      <c r="CO102" s="36" t="b">
        <f>FALSE</f>
        <v>0</v>
      </c>
      <c r="CP102" s="30" t="s">
        <v>236</v>
      </c>
      <c r="CQ102" s="30">
        <v>1</v>
      </c>
      <c r="CR102" s="29">
        <v>1</v>
      </c>
      <c r="CS102" s="31" t="str">
        <f>IF(AND(BZ102=2,CN102=1,OR(CO102=TRUE,CP102="VERIFIED")),"YES","NO")</f>
        <v>YES</v>
      </c>
      <c r="CT102" s="30"/>
    </row>
    <row r="103" spans="1:98" ht="12.75">
      <c r="A103" s="26" t="s">
        <v>237</v>
      </c>
      <c r="B103" s="27" t="s">
        <v>118</v>
      </c>
      <c r="C103" s="28">
        <v>41071</v>
      </c>
      <c r="D103" s="27" t="s">
        <v>119</v>
      </c>
      <c r="E103" s="27" t="s">
        <v>120</v>
      </c>
      <c r="F103" s="27"/>
      <c r="G103" s="29"/>
      <c r="H103" s="29"/>
      <c r="I103" s="29"/>
      <c r="J103" s="29"/>
      <c r="K103" s="29"/>
      <c r="L103" s="29"/>
      <c r="M103" s="29"/>
      <c r="N103" s="29"/>
      <c r="O103" s="29"/>
      <c r="P103" s="29">
        <v>1</v>
      </c>
      <c r="Q103" s="29">
        <v>1</v>
      </c>
      <c r="R103" s="29">
        <v>1</v>
      </c>
      <c r="S103" s="29">
        <v>2</v>
      </c>
      <c r="T103" s="29">
        <v>6</v>
      </c>
      <c r="U103" s="29">
        <v>2</v>
      </c>
      <c r="V103" s="29">
        <v>3</v>
      </c>
      <c r="W103" s="29">
        <v>3</v>
      </c>
      <c r="X103" s="29">
        <v>2</v>
      </c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>
        <v>2</v>
      </c>
      <c r="AT103" s="30" t="s">
        <v>121</v>
      </c>
      <c r="AU103" s="31"/>
      <c r="AV103" s="29"/>
      <c r="AW103" s="29"/>
      <c r="AX103" s="29"/>
      <c r="AY103" s="29"/>
      <c r="AZ103" s="27"/>
      <c r="BA103" s="27"/>
      <c r="BB103" s="27"/>
      <c r="BC103" s="28">
        <v>41094</v>
      </c>
      <c r="BD103" s="27"/>
      <c r="BE103" s="27"/>
      <c r="BF103" s="27" t="s">
        <v>122</v>
      </c>
      <c r="BG103" s="27" t="s">
        <v>122</v>
      </c>
      <c r="BH103" s="27" t="s">
        <v>122</v>
      </c>
      <c r="BI103" s="29">
        <v>1</v>
      </c>
      <c r="BJ103" s="27" t="s">
        <v>159</v>
      </c>
      <c r="BK103" s="27" t="s">
        <v>121</v>
      </c>
      <c r="BL103" s="27" t="s">
        <v>159</v>
      </c>
      <c r="BM103" s="27" t="s">
        <v>121</v>
      </c>
      <c r="BN103" s="27" t="s">
        <v>159</v>
      </c>
      <c r="BO103" s="27" t="s">
        <v>160</v>
      </c>
      <c r="BP103" s="27" t="s">
        <v>122</v>
      </c>
      <c r="BQ103" s="29">
        <v>1</v>
      </c>
      <c r="BR103" s="27" t="s">
        <v>122</v>
      </c>
      <c r="BS103" s="27" t="s">
        <v>121</v>
      </c>
      <c r="BT103" s="27" t="s">
        <v>122</v>
      </c>
      <c r="BU103" s="27"/>
      <c r="BV103" s="27"/>
      <c r="BW103" s="29"/>
      <c r="BX103" s="29"/>
      <c r="BY103" s="30"/>
      <c r="BZ103" s="31">
        <v>2</v>
      </c>
      <c r="CA103" s="27"/>
      <c r="CB103" s="29"/>
      <c r="CC103" s="29">
        <v>2</v>
      </c>
      <c r="CD103" s="29">
        <v>1</v>
      </c>
      <c r="CE103" s="30" t="s">
        <v>121</v>
      </c>
      <c r="CF103" s="32">
        <v>-0.0002299999999999993</v>
      </c>
      <c r="CG103" s="33">
        <v>0.0002299999999999993</v>
      </c>
      <c r="CH103" s="29">
        <f>IF(CG103&lt;0.00015,1,0)</f>
        <v>0</v>
      </c>
      <c r="CI103" s="34">
        <v>-9.999999996068709E-06</v>
      </c>
      <c r="CJ103" s="33">
        <v>9.999999996068709E-06</v>
      </c>
      <c r="CK103" s="29">
        <f>IF(CJ103&lt;0.00015,1,0)</f>
        <v>1</v>
      </c>
      <c r="CL103" s="29">
        <f>IF(AND(CH103=1,CK103=1),1,0)</f>
        <v>0</v>
      </c>
      <c r="CM103" s="30">
        <f>IF(OR(CH103=1,CK103=1),1,0)</f>
        <v>1</v>
      </c>
      <c r="CN103" s="35">
        <v>1</v>
      </c>
      <c r="CO103" s="36" t="b">
        <f>IF(OR(BU103=AO103,BU103=AN103,BU103=AL103,BW103=AO103,BW103=AN103,BW103=AL103),TRUE,FALSE)</f>
        <v>1</v>
      </c>
      <c r="CP103" s="30"/>
      <c r="CQ103" s="30">
        <v>2</v>
      </c>
      <c r="CR103" s="29">
        <v>1</v>
      </c>
      <c r="CS103" s="31" t="str">
        <f>IF(AND(BZ103=2,CN103=1,OR(CO103=TRUE,CP103="VERIFIED")),"YES","NO")</f>
        <v>YES</v>
      </c>
      <c r="CT103" s="30"/>
    </row>
    <row r="104" spans="1:98" ht="12.75">
      <c r="A104" s="26" t="s">
        <v>238</v>
      </c>
      <c r="B104" s="27" t="s">
        <v>118</v>
      </c>
      <c r="C104" s="28">
        <v>41071</v>
      </c>
      <c r="D104" s="27" t="s">
        <v>119</v>
      </c>
      <c r="E104" s="27" t="s">
        <v>120</v>
      </c>
      <c r="F104" s="27"/>
      <c r="G104" s="29"/>
      <c r="H104" s="29"/>
      <c r="I104" s="29"/>
      <c r="J104" s="29"/>
      <c r="K104" s="29"/>
      <c r="L104" s="29"/>
      <c r="M104" s="29"/>
      <c r="N104" s="29"/>
      <c r="O104" s="29"/>
      <c r="P104" s="29">
        <v>1</v>
      </c>
      <c r="Q104" s="29">
        <v>1</v>
      </c>
      <c r="R104" s="29">
        <v>1</v>
      </c>
      <c r="S104" s="29">
        <v>1</v>
      </c>
      <c r="T104" s="29">
        <v>0</v>
      </c>
      <c r="U104" s="29">
        <v>2</v>
      </c>
      <c r="V104" s="29">
        <v>3</v>
      </c>
      <c r="W104" s="29">
        <v>3</v>
      </c>
      <c r="X104" s="29">
        <v>1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>
        <v>2</v>
      </c>
      <c r="AT104" s="30" t="s">
        <v>121</v>
      </c>
      <c r="AU104" s="31"/>
      <c r="AV104" s="29"/>
      <c r="AW104" s="29"/>
      <c r="AX104" s="29"/>
      <c r="AY104" s="29"/>
      <c r="AZ104" s="29"/>
      <c r="BA104" s="27"/>
      <c r="BB104" s="27"/>
      <c r="BC104" s="28">
        <v>41095</v>
      </c>
      <c r="BD104" s="27"/>
      <c r="BE104" s="27"/>
      <c r="BF104" s="27" t="s">
        <v>122</v>
      </c>
      <c r="BG104" s="27" t="s">
        <v>122</v>
      </c>
      <c r="BH104" s="27" t="s">
        <v>122</v>
      </c>
      <c r="BI104" s="29">
        <v>1</v>
      </c>
      <c r="BJ104" s="27" t="s">
        <v>159</v>
      </c>
      <c r="BK104" s="27" t="s">
        <v>121</v>
      </c>
      <c r="BL104" s="27" t="s">
        <v>159</v>
      </c>
      <c r="BM104" s="27" t="s">
        <v>121</v>
      </c>
      <c r="BN104" s="27" t="s">
        <v>159</v>
      </c>
      <c r="BO104" s="27" t="s">
        <v>160</v>
      </c>
      <c r="BP104" s="27" t="s">
        <v>122</v>
      </c>
      <c r="BQ104" s="27" t="s">
        <v>159</v>
      </c>
      <c r="BR104" s="27" t="s">
        <v>121</v>
      </c>
      <c r="BS104" s="27" t="s">
        <v>121</v>
      </c>
      <c r="BT104" s="27" t="s">
        <v>122</v>
      </c>
      <c r="BU104" s="27"/>
      <c r="BV104" s="27"/>
      <c r="BW104" s="29"/>
      <c r="BX104" s="29"/>
      <c r="BY104" s="30"/>
      <c r="BZ104" s="31">
        <v>2</v>
      </c>
      <c r="CA104" s="27"/>
      <c r="CB104" s="29"/>
      <c r="CC104" s="29">
        <v>1</v>
      </c>
      <c r="CD104" s="29">
        <v>1</v>
      </c>
      <c r="CE104" s="30">
        <v>1</v>
      </c>
      <c r="CF104" s="32">
        <v>-4.0000000000000105E-05</v>
      </c>
      <c r="CG104" s="33">
        <v>4.0000000000000105E-05</v>
      </c>
      <c r="CH104" s="29">
        <f>IF(CG104&lt;0.00015,1,0)</f>
        <v>1</v>
      </c>
      <c r="CI104" s="34">
        <v>0</v>
      </c>
      <c r="CJ104" s="33">
        <v>0</v>
      </c>
      <c r="CK104" s="29">
        <f>IF(CJ104&lt;0.00015,1,0)</f>
        <v>1</v>
      </c>
      <c r="CL104" s="29">
        <f>IF(AND(CH104=1,CK104=1),1,0)</f>
        <v>1</v>
      </c>
      <c r="CM104" s="30">
        <f>IF(OR(CH104=1,CK104=1),1,0)</f>
        <v>1</v>
      </c>
      <c r="CN104" s="35">
        <v>1</v>
      </c>
      <c r="CO104" s="36" t="b">
        <f>IF(OR(BU104=AO104,BU104=AN104,BU104=AL104,BW104=AO104,BW104=AN104,BW104=AL104),TRUE,FALSE)</f>
        <v>1</v>
      </c>
      <c r="CP104" s="30"/>
      <c r="CQ104" s="30">
        <v>2</v>
      </c>
      <c r="CR104" s="29">
        <v>1</v>
      </c>
      <c r="CS104" s="31" t="str">
        <f>IF(AND(BZ104=2,CN104=1,OR(CO104=TRUE,CP104="VERIFIED")),"YES","NO")</f>
        <v>YES</v>
      </c>
      <c r="CT104" s="30"/>
    </row>
    <row r="105" spans="1:98" ht="12.75">
      <c r="A105" s="26" t="s">
        <v>239</v>
      </c>
      <c r="B105" s="27" t="s">
        <v>157</v>
      </c>
      <c r="C105" s="28">
        <v>41071</v>
      </c>
      <c r="D105" s="27" t="s">
        <v>119</v>
      </c>
      <c r="E105" s="27" t="s">
        <v>120</v>
      </c>
      <c r="F105" s="27"/>
      <c r="G105" s="29"/>
      <c r="H105" s="29"/>
      <c r="I105" s="29"/>
      <c r="J105" s="29"/>
      <c r="K105" s="29"/>
      <c r="L105" s="29"/>
      <c r="M105" s="29"/>
      <c r="N105" s="29"/>
      <c r="O105" s="29"/>
      <c r="P105" s="29">
        <v>1</v>
      </c>
      <c r="Q105" s="29">
        <v>1</v>
      </c>
      <c r="R105" s="29">
        <v>1</v>
      </c>
      <c r="S105" s="29">
        <v>2</v>
      </c>
      <c r="T105" s="29">
        <v>3</v>
      </c>
      <c r="U105" s="29">
        <v>2</v>
      </c>
      <c r="V105" s="29">
        <v>3</v>
      </c>
      <c r="W105" s="29">
        <v>3</v>
      </c>
      <c r="X105" s="29">
        <v>2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>
        <v>2</v>
      </c>
      <c r="AT105" s="30" t="s">
        <v>121</v>
      </c>
      <c r="AU105" s="31"/>
      <c r="AV105" s="29"/>
      <c r="AW105" s="29"/>
      <c r="AX105" s="29"/>
      <c r="AY105" s="29"/>
      <c r="AZ105" s="29"/>
      <c r="BA105" s="27"/>
      <c r="BB105" s="27"/>
      <c r="BC105" s="28">
        <v>41094</v>
      </c>
      <c r="BD105" s="27"/>
      <c r="BE105" s="27"/>
      <c r="BF105" s="27" t="s">
        <v>122</v>
      </c>
      <c r="BG105" s="27" t="s">
        <v>122</v>
      </c>
      <c r="BH105" s="27" t="s">
        <v>122</v>
      </c>
      <c r="BI105" s="29">
        <v>1</v>
      </c>
      <c r="BJ105" s="27" t="s">
        <v>159</v>
      </c>
      <c r="BK105" s="27" t="s">
        <v>121</v>
      </c>
      <c r="BL105" s="27" t="s">
        <v>159</v>
      </c>
      <c r="BM105" s="27" t="s">
        <v>121</v>
      </c>
      <c r="BN105" s="27" t="s">
        <v>159</v>
      </c>
      <c r="BO105" s="27" t="s">
        <v>160</v>
      </c>
      <c r="BP105" s="27" t="s">
        <v>122</v>
      </c>
      <c r="BQ105" s="29">
        <v>1</v>
      </c>
      <c r="BR105" s="27" t="s">
        <v>122</v>
      </c>
      <c r="BS105" s="27" t="s">
        <v>121</v>
      </c>
      <c r="BT105" s="27" t="s">
        <v>122</v>
      </c>
      <c r="BU105" s="27"/>
      <c r="BV105" s="27"/>
      <c r="BW105" s="29"/>
      <c r="BX105" s="29"/>
      <c r="BY105" s="30"/>
      <c r="BZ105" s="31">
        <v>2</v>
      </c>
      <c r="CA105" s="27"/>
      <c r="CB105" s="27"/>
      <c r="CC105" s="29">
        <v>1</v>
      </c>
      <c r="CD105" s="29">
        <v>1</v>
      </c>
      <c r="CE105" s="30">
        <v>1</v>
      </c>
      <c r="CF105" s="32">
        <v>8.99999999999998E-05</v>
      </c>
      <c r="CG105" s="33">
        <v>8.99999999999998E-05</v>
      </c>
      <c r="CH105" s="29">
        <f>IF(CG105&lt;0.00015,1,0)</f>
        <v>1</v>
      </c>
      <c r="CI105" s="34">
        <v>-1.9999999999242846E-05</v>
      </c>
      <c r="CJ105" s="33">
        <v>1.9999999999242846E-05</v>
      </c>
      <c r="CK105" s="29">
        <f>IF(CJ105&lt;0.00015,1,0)</f>
        <v>1</v>
      </c>
      <c r="CL105" s="29">
        <f>IF(AND(CH105=1,CK105=1),1,0)</f>
        <v>1</v>
      </c>
      <c r="CM105" s="30">
        <f>IF(OR(CH105=1,CK105=1),1,0)</f>
        <v>1</v>
      </c>
      <c r="CN105" s="35">
        <v>1</v>
      </c>
      <c r="CO105" s="36" t="b">
        <f>IF(OR(BU105=AO105,BU105=AN105,BU105=AL105,BW105=AO105,BW105=AN105,BW105=AL105),TRUE,FALSE)</f>
        <v>1</v>
      </c>
      <c r="CP105" s="30"/>
      <c r="CQ105" s="30">
        <v>1</v>
      </c>
      <c r="CR105" s="29">
        <v>1</v>
      </c>
      <c r="CS105" s="31" t="str">
        <f>IF(AND(BZ105=2,CN105=1,OR(CO105=TRUE,CP105="VERIFIED")),"YES","NO")</f>
        <v>YES</v>
      </c>
      <c r="CT105" s="38"/>
    </row>
    <row r="106" spans="1:98" ht="12.75">
      <c r="A106" s="26" t="s">
        <v>240</v>
      </c>
      <c r="B106" s="27" t="s">
        <v>157</v>
      </c>
      <c r="C106" s="28">
        <v>41071</v>
      </c>
      <c r="D106" s="27" t="s">
        <v>119</v>
      </c>
      <c r="E106" s="27" t="s">
        <v>120</v>
      </c>
      <c r="F106" s="27"/>
      <c r="G106" s="29"/>
      <c r="H106" s="29"/>
      <c r="I106" s="29"/>
      <c r="J106" s="29"/>
      <c r="K106" s="29"/>
      <c r="L106" s="29"/>
      <c r="M106" s="29"/>
      <c r="N106" s="29"/>
      <c r="O106" s="29"/>
      <c r="P106" s="29">
        <v>1</v>
      </c>
      <c r="Q106" s="29">
        <v>1</v>
      </c>
      <c r="R106" s="29">
        <v>1</v>
      </c>
      <c r="S106" s="29">
        <v>1</v>
      </c>
      <c r="T106" s="29">
        <v>1</v>
      </c>
      <c r="U106" s="29">
        <v>2</v>
      </c>
      <c r="V106" s="29">
        <v>3</v>
      </c>
      <c r="W106" s="29">
        <v>3</v>
      </c>
      <c r="X106" s="29">
        <v>2</v>
      </c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>
        <v>2</v>
      </c>
      <c r="AT106" s="30" t="s">
        <v>121</v>
      </c>
      <c r="AU106" s="31"/>
      <c r="AV106" s="29"/>
      <c r="AW106" s="29"/>
      <c r="AX106" s="29"/>
      <c r="AY106" s="29"/>
      <c r="AZ106" s="29"/>
      <c r="BA106" s="27"/>
      <c r="BB106" s="27"/>
      <c r="BC106" s="28">
        <v>41094</v>
      </c>
      <c r="BD106" s="27"/>
      <c r="BE106" s="27"/>
      <c r="BF106" s="27" t="s">
        <v>122</v>
      </c>
      <c r="BG106" s="27" t="s">
        <v>122</v>
      </c>
      <c r="BH106" s="27" t="s">
        <v>122</v>
      </c>
      <c r="BI106" s="29">
        <v>1</v>
      </c>
      <c r="BJ106" s="27" t="s">
        <v>159</v>
      </c>
      <c r="BK106" s="27" t="s">
        <v>121</v>
      </c>
      <c r="BL106" s="27" t="s">
        <v>159</v>
      </c>
      <c r="BM106" s="27" t="s">
        <v>121</v>
      </c>
      <c r="BN106" s="27" t="s">
        <v>159</v>
      </c>
      <c r="BO106" s="27" t="s">
        <v>160</v>
      </c>
      <c r="BP106" s="27" t="s">
        <v>122</v>
      </c>
      <c r="BQ106" s="29">
        <v>1</v>
      </c>
      <c r="BR106" s="27" t="s">
        <v>159</v>
      </c>
      <c r="BS106" s="27" t="s">
        <v>241</v>
      </c>
      <c r="BT106" s="27" t="s">
        <v>122</v>
      </c>
      <c r="BU106" s="27"/>
      <c r="BV106" s="27"/>
      <c r="BW106" s="29"/>
      <c r="BX106" s="29"/>
      <c r="BY106" s="30"/>
      <c r="BZ106" s="31">
        <v>2</v>
      </c>
      <c r="CA106" s="27"/>
      <c r="CB106" s="27"/>
      <c r="CC106" s="29">
        <v>1</v>
      </c>
      <c r="CD106" s="29">
        <v>1</v>
      </c>
      <c r="CE106" s="30">
        <v>1</v>
      </c>
      <c r="CF106" s="32">
        <v>-0.0002999999999999999</v>
      </c>
      <c r="CG106" s="33">
        <v>0.0002999999999999999</v>
      </c>
      <c r="CH106" s="29">
        <f>IF(CG106&lt;0.00015,1,0)</f>
        <v>0</v>
      </c>
      <c r="CI106" s="34">
        <v>0.0012900000000044543</v>
      </c>
      <c r="CJ106" s="33">
        <v>0.0012900000000044543</v>
      </c>
      <c r="CK106" s="29">
        <f>IF(CJ106&lt;0.00015,1,0)</f>
        <v>0</v>
      </c>
      <c r="CL106" s="29">
        <f>IF(AND(CH106=1,CK106=1),1,0)</f>
        <v>0</v>
      </c>
      <c r="CM106" s="30">
        <f>IF(OR(CH106=1,CK106=1),1,0)</f>
        <v>0</v>
      </c>
      <c r="CN106" s="35">
        <v>1</v>
      </c>
      <c r="CO106" s="36" t="b">
        <f>IF(OR(BU106=AO106,BU106=AN106,BU106=AL106,BW106=AO106,BW106=AN106,BW106=AL106),TRUE,FALSE)</f>
        <v>1</v>
      </c>
      <c r="CP106" s="30"/>
      <c r="CQ106" s="30">
        <v>1</v>
      </c>
      <c r="CR106" s="29">
        <v>1</v>
      </c>
      <c r="CS106" s="31" t="str">
        <f>IF(AND(BZ106=2,CN106=1,OR(CO106=TRUE,CP106="VERIFIED")),"YES","NO")</f>
        <v>YES</v>
      </c>
      <c r="CT106" s="38"/>
    </row>
    <row r="107" spans="1:98" ht="12.75">
      <c r="A107" s="26" t="s">
        <v>242</v>
      </c>
      <c r="B107" s="27" t="s">
        <v>157</v>
      </c>
      <c r="C107" s="28">
        <v>41071</v>
      </c>
      <c r="D107" s="27" t="s">
        <v>119</v>
      </c>
      <c r="E107" s="27" t="s">
        <v>120</v>
      </c>
      <c r="F107" s="27"/>
      <c r="G107" s="29"/>
      <c r="H107" s="29"/>
      <c r="I107" s="29"/>
      <c r="J107" s="29"/>
      <c r="K107" s="29"/>
      <c r="L107" s="29"/>
      <c r="M107" s="29"/>
      <c r="N107" s="29"/>
      <c r="O107" s="29"/>
      <c r="P107" s="29">
        <v>1</v>
      </c>
      <c r="Q107" s="29">
        <v>1</v>
      </c>
      <c r="R107" s="29">
        <v>1</v>
      </c>
      <c r="S107" s="29">
        <v>2</v>
      </c>
      <c r="T107" s="29">
        <v>4</v>
      </c>
      <c r="U107" s="29">
        <v>2</v>
      </c>
      <c r="V107" s="29">
        <v>3</v>
      </c>
      <c r="W107" s="29">
        <v>3</v>
      </c>
      <c r="X107" s="29">
        <v>2</v>
      </c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>
        <v>2</v>
      </c>
      <c r="AT107" s="30" t="s">
        <v>121</v>
      </c>
      <c r="AU107" s="31"/>
      <c r="AV107" s="29"/>
      <c r="AW107" s="29"/>
      <c r="AX107" s="29"/>
      <c r="AY107" s="29"/>
      <c r="AZ107" s="29"/>
      <c r="BA107" s="27"/>
      <c r="BB107" s="27"/>
      <c r="BC107" s="28">
        <v>41094</v>
      </c>
      <c r="BD107" s="27"/>
      <c r="BE107" s="27"/>
      <c r="BF107" s="27" t="s">
        <v>122</v>
      </c>
      <c r="BG107" s="27" t="s">
        <v>122</v>
      </c>
      <c r="BH107" s="27" t="s">
        <v>122</v>
      </c>
      <c r="BI107" s="29">
        <v>1</v>
      </c>
      <c r="BJ107" s="27" t="s">
        <v>159</v>
      </c>
      <c r="BK107" s="27" t="s">
        <v>121</v>
      </c>
      <c r="BL107" s="27" t="s">
        <v>159</v>
      </c>
      <c r="BM107" s="27" t="s">
        <v>121</v>
      </c>
      <c r="BN107" s="27" t="s">
        <v>159</v>
      </c>
      <c r="BO107" s="27" t="s">
        <v>160</v>
      </c>
      <c r="BP107" s="27" t="s">
        <v>122</v>
      </c>
      <c r="BQ107" s="29">
        <v>1</v>
      </c>
      <c r="BR107" s="27" t="s">
        <v>122</v>
      </c>
      <c r="BS107" s="27" t="s">
        <v>121</v>
      </c>
      <c r="BT107" s="27" t="s">
        <v>122</v>
      </c>
      <c r="BU107" s="27"/>
      <c r="BV107" s="27"/>
      <c r="BW107" s="29"/>
      <c r="BX107" s="29"/>
      <c r="BY107" s="30"/>
      <c r="BZ107" s="31">
        <v>2</v>
      </c>
      <c r="CA107" s="27"/>
      <c r="CB107" s="27"/>
      <c r="CC107" s="29">
        <v>1</v>
      </c>
      <c r="CD107" s="29">
        <v>1</v>
      </c>
      <c r="CE107" s="30">
        <v>1</v>
      </c>
      <c r="CF107" s="32">
        <v>-0.0010100000000000005</v>
      </c>
      <c r="CG107" s="33">
        <v>0.0010100000000000005</v>
      </c>
      <c r="CH107" s="29">
        <f>IF(CG107&lt;0.00015,1,0)</f>
        <v>0</v>
      </c>
      <c r="CI107" s="34">
        <v>-0.0006899999999987472</v>
      </c>
      <c r="CJ107" s="33">
        <v>0.0006899999999987472</v>
      </c>
      <c r="CK107" s="29">
        <f>IF(CJ107&lt;0.00015,1,0)</f>
        <v>0</v>
      </c>
      <c r="CL107" s="29">
        <f>IF(AND(CH107=1,CK107=1),1,0)</f>
        <v>0</v>
      </c>
      <c r="CM107" s="30">
        <f>IF(OR(CH107=1,CK107=1),1,0)</f>
        <v>0</v>
      </c>
      <c r="CN107" s="35">
        <v>1</v>
      </c>
      <c r="CO107" s="36" t="b">
        <f>IF(OR(BU107=AO107,BU107=AN107,BU107=AL107,BW107=AO107,BW107=AN107,BW107=AL107),TRUE,FALSE)</f>
        <v>1</v>
      </c>
      <c r="CP107" s="30"/>
      <c r="CQ107" s="30">
        <v>1</v>
      </c>
      <c r="CR107" s="29">
        <v>1</v>
      </c>
      <c r="CS107" s="31" t="str">
        <f>IF(AND(BZ107=2,CN107=1,OR(CO107=TRUE,CP107="VERIFIED")),"YES","NO")</f>
        <v>YES</v>
      </c>
      <c r="CT107" s="38"/>
    </row>
    <row r="108" spans="1:98" ht="12.75">
      <c r="A108" s="26" t="s">
        <v>243</v>
      </c>
      <c r="B108" s="27" t="s">
        <v>157</v>
      </c>
      <c r="C108" s="28">
        <v>41071</v>
      </c>
      <c r="D108" s="27" t="s">
        <v>119</v>
      </c>
      <c r="E108" s="27" t="s">
        <v>120</v>
      </c>
      <c r="F108" s="27"/>
      <c r="G108" s="29"/>
      <c r="H108" s="29"/>
      <c r="I108" s="29"/>
      <c r="J108" s="29"/>
      <c r="K108" s="29"/>
      <c r="L108" s="29"/>
      <c r="M108" s="29"/>
      <c r="N108" s="29"/>
      <c r="O108" s="29"/>
      <c r="P108" s="29">
        <v>1</v>
      </c>
      <c r="Q108" s="29">
        <v>1</v>
      </c>
      <c r="R108" s="29">
        <v>1</v>
      </c>
      <c r="S108" s="29">
        <v>2</v>
      </c>
      <c r="T108" s="29">
        <v>3</v>
      </c>
      <c r="U108" s="29">
        <v>2</v>
      </c>
      <c r="V108" s="29">
        <v>3</v>
      </c>
      <c r="W108" s="29">
        <v>3</v>
      </c>
      <c r="X108" s="29">
        <v>2</v>
      </c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>
        <v>2</v>
      </c>
      <c r="AT108" s="30" t="s">
        <v>121</v>
      </c>
      <c r="AU108" s="31"/>
      <c r="AV108" s="29"/>
      <c r="AW108" s="29"/>
      <c r="AX108" s="29"/>
      <c r="AY108" s="29"/>
      <c r="AZ108" s="29"/>
      <c r="BA108" s="27"/>
      <c r="BB108" s="27"/>
      <c r="BC108" s="28">
        <v>41095</v>
      </c>
      <c r="BD108" s="27"/>
      <c r="BE108" s="27"/>
      <c r="BF108" s="27" t="s">
        <v>122</v>
      </c>
      <c r="BG108" s="27" t="s">
        <v>122</v>
      </c>
      <c r="BH108" s="27" t="s">
        <v>122</v>
      </c>
      <c r="BI108" s="29">
        <v>1</v>
      </c>
      <c r="BJ108" s="27" t="s">
        <v>159</v>
      </c>
      <c r="BK108" s="27" t="s">
        <v>121</v>
      </c>
      <c r="BL108" s="27" t="s">
        <v>159</v>
      </c>
      <c r="BM108" s="27" t="s">
        <v>121</v>
      </c>
      <c r="BN108" s="27" t="s">
        <v>159</v>
      </c>
      <c r="BO108" s="27" t="s">
        <v>160</v>
      </c>
      <c r="BP108" s="27" t="s">
        <v>122</v>
      </c>
      <c r="BQ108" s="29">
        <v>1</v>
      </c>
      <c r="BR108" s="27" t="s">
        <v>122</v>
      </c>
      <c r="BS108" s="27" t="s">
        <v>121</v>
      </c>
      <c r="BT108" s="27" t="s">
        <v>122</v>
      </c>
      <c r="BU108" s="27"/>
      <c r="BV108" s="27"/>
      <c r="BW108" s="29"/>
      <c r="BX108" s="29"/>
      <c r="BY108" s="30"/>
      <c r="BZ108" s="31">
        <v>2</v>
      </c>
      <c r="CA108" s="27"/>
      <c r="CB108" s="27"/>
      <c r="CC108" s="29">
        <v>1</v>
      </c>
      <c r="CD108" s="29">
        <v>1</v>
      </c>
      <c r="CE108" s="30">
        <v>1</v>
      </c>
      <c r="CF108" s="32">
        <v>0.0001299999999999999</v>
      </c>
      <c r="CG108" s="33">
        <v>0.0001299999999999999</v>
      </c>
      <c r="CH108" s="29">
        <f>IF(CG108&lt;0.00015,1,0)</f>
        <v>1</v>
      </c>
      <c r="CI108" s="34">
        <v>-0.002729999999999677</v>
      </c>
      <c r="CJ108" s="33">
        <v>0.002729999999999677</v>
      </c>
      <c r="CK108" s="29">
        <f>IF(CJ108&lt;0.00015,1,0)</f>
        <v>0</v>
      </c>
      <c r="CL108" s="29">
        <f>IF(AND(CH108=1,CK108=1),1,0)</f>
        <v>0</v>
      </c>
      <c r="CM108" s="30">
        <f>IF(OR(CH108=1,CK108=1),1,0)</f>
        <v>1</v>
      </c>
      <c r="CN108" s="35">
        <v>1</v>
      </c>
      <c r="CO108" s="36" t="b">
        <f>IF(OR(BU108=AO108,BU108=AN108,BU108=AL108,BW108=AO108,BW108=AN108,BW108=AL108),TRUE,FALSE)</f>
        <v>1</v>
      </c>
      <c r="CP108" s="30"/>
      <c r="CQ108" s="30">
        <v>1</v>
      </c>
      <c r="CR108" s="29">
        <v>1</v>
      </c>
      <c r="CS108" s="31" t="str">
        <f>IF(AND(BZ108=2,CN108=1,OR(CO108=TRUE,CP108="VERIFIED")),"YES","NO")</f>
        <v>YES</v>
      </c>
      <c r="CT108" s="38"/>
    </row>
    <row r="109" spans="1:98" ht="12.75">
      <c r="A109" s="26" t="s">
        <v>244</v>
      </c>
      <c r="B109" s="27" t="s">
        <v>157</v>
      </c>
      <c r="C109" s="28">
        <v>41071</v>
      </c>
      <c r="D109" s="27" t="s">
        <v>119</v>
      </c>
      <c r="E109" s="27" t="s">
        <v>120</v>
      </c>
      <c r="F109" s="27"/>
      <c r="G109" s="29"/>
      <c r="H109" s="29"/>
      <c r="I109" s="29"/>
      <c r="J109" s="29"/>
      <c r="K109" s="29"/>
      <c r="L109" s="29"/>
      <c r="M109" s="29"/>
      <c r="N109" s="29"/>
      <c r="O109" s="29"/>
      <c r="P109" s="29">
        <v>1</v>
      </c>
      <c r="Q109" s="29">
        <v>1</v>
      </c>
      <c r="R109" s="29">
        <v>1</v>
      </c>
      <c r="S109" s="29">
        <v>4</v>
      </c>
      <c r="T109" s="29">
        <v>5</v>
      </c>
      <c r="U109" s="29">
        <v>2</v>
      </c>
      <c r="V109" s="29">
        <v>3</v>
      </c>
      <c r="W109" s="29">
        <v>3</v>
      </c>
      <c r="X109" s="29">
        <v>2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>
        <v>2</v>
      </c>
      <c r="AT109" s="30" t="s">
        <v>121</v>
      </c>
      <c r="AU109" s="31"/>
      <c r="AV109" s="29"/>
      <c r="AW109" s="29"/>
      <c r="AX109" s="29"/>
      <c r="AY109" s="27"/>
      <c r="AZ109" s="27"/>
      <c r="BA109" s="27"/>
      <c r="BB109" s="27"/>
      <c r="BC109" s="28">
        <v>41095</v>
      </c>
      <c r="BD109" s="27"/>
      <c r="BE109" s="27"/>
      <c r="BF109" s="27" t="s">
        <v>122</v>
      </c>
      <c r="BG109" s="27" t="s">
        <v>122</v>
      </c>
      <c r="BH109" s="27" t="s">
        <v>122</v>
      </c>
      <c r="BI109" s="29">
        <v>1</v>
      </c>
      <c r="BJ109" s="27" t="s">
        <v>159</v>
      </c>
      <c r="BK109" s="27" t="s">
        <v>121</v>
      </c>
      <c r="BL109" s="27" t="s">
        <v>159</v>
      </c>
      <c r="BM109" s="27" t="s">
        <v>121</v>
      </c>
      <c r="BN109" s="27" t="s">
        <v>159</v>
      </c>
      <c r="BO109" s="27" t="s">
        <v>160</v>
      </c>
      <c r="BP109" s="27" t="s">
        <v>122</v>
      </c>
      <c r="BQ109" s="29">
        <v>1</v>
      </c>
      <c r="BR109" s="27" t="s">
        <v>122</v>
      </c>
      <c r="BS109" s="27" t="s">
        <v>121</v>
      </c>
      <c r="BT109" s="27" t="s">
        <v>122</v>
      </c>
      <c r="BU109" s="27"/>
      <c r="BV109" s="27"/>
      <c r="BW109" s="29"/>
      <c r="BX109" s="29"/>
      <c r="BY109" s="30"/>
      <c r="BZ109" s="31">
        <v>2</v>
      </c>
      <c r="CA109" s="27"/>
      <c r="CB109" s="27"/>
      <c r="CC109" s="29">
        <v>1</v>
      </c>
      <c r="CD109" s="29">
        <v>1</v>
      </c>
      <c r="CE109" s="30">
        <v>1</v>
      </c>
      <c r="CF109" s="32">
        <v>-0.00015000000000000083</v>
      </c>
      <c r="CG109" s="33">
        <v>0.00015000000000000083</v>
      </c>
      <c r="CH109" s="29">
        <f>IF(CG109&lt;0.00015,1,0)</f>
        <v>0</v>
      </c>
      <c r="CI109" s="34">
        <v>-9.000000000014552E-05</v>
      </c>
      <c r="CJ109" s="33">
        <v>9.000000000014552E-05</v>
      </c>
      <c r="CK109" s="29">
        <f>IF(CJ109&lt;0.00015,1,0)</f>
        <v>1</v>
      </c>
      <c r="CL109" s="29">
        <f>IF(AND(CH109=1,CK109=1),1,0)</f>
        <v>0</v>
      </c>
      <c r="CM109" s="30">
        <f>IF(OR(CH109=1,CK109=1),1,0)</f>
        <v>1</v>
      </c>
      <c r="CN109" s="35">
        <v>1</v>
      </c>
      <c r="CO109" s="36" t="b">
        <f>IF(OR(BU109=AO109,BU109=AN109,BU109=AL109,BW109=AO109,BW109=AN109,BW109=AL109),TRUE,FALSE)</f>
        <v>1</v>
      </c>
      <c r="CP109" s="30"/>
      <c r="CQ109" s="30">
        <v>1</v>
      </c>
      <c r="CR109" s="29">
        <v>1</v>
      </c>
      <c r="CS109" s="31" t="str">
        <f>IF(AND(BZ109=2,CN109=1,OR(CO109=TRUE,CP109="VERIFIED")),"YES","NO")</f>
        <v>YES</v>
      </c>
      <c r="CT109" s="38"/>
    </row>
    <row r="110" spans="1:98" ht="12.75">
      <c r="A110" s="26" t="s">
        <v>245</v>
      </c>
      <c r="B110" s="27" t="s">
        <v>157</v>
      </c>
      <c r="C110" s="28">
        <v>41071</v>
      </c>
      <c r="D110" s="27" t="s">
        <v>119</v>
      </c>
      <c r="E110" s="27" t="s">
        <v>120</v>
      </c>
      <c r="F110" s="27"/>
      <c r="G110" s="29"/>
      <c r="H110" s="29"/>
      <c r="I110" s="29"/>
      <c r="J110" s="29"/>
      <c r="K110" s="29"/>
      <c r="L110" s="29"/>
      <c r="M110" s="29"/>
      <c r="N110" s="29"/>
      <c r="O110" s="29"/>
      <c r="P110" s="29">
        <v>1</v>
      </c>
      <c r="Q110" s="29">
        <v>1</v>
      </c>
      <c r="R110" s="29">
        <v>1</v>
      </c>
      <c r="S110" s="29">
        <v>3</v>
      </c>
      <c r="T110" s="29">
        <v>3</v>
      </c>
      <c r="U110" s="29">
        <v>2</v>
      </c>
      <c r="V110" s="29">
        <v>3</v>
      </c>
      <c r="W110" s="29">
        <v>3</v>
      </c>
      <c r="X110" s="29">
        <v>1</v>
      </c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>
        <v>2</v>
      </c>
      <c r="AT110" s="30" t="s">
        <v>121</v>
      </c>
      <c r="AU110" s="31"/>
      <c r="AV110" s="29"/>
      <c r="AW110" s="29"/>
      <c r="AX110" s="29"/>
      <c r="AY110" s="29"/>
      <c r="AZ110" s="29"/>
      <c r="BA110" s="27"/>
      <c r="BB110" s="27"/>
      <c r="BC110" s="28">
        <v>41094</v>
      </c>
      <c r="BD110" s="27"/>
      <c r="BE110" s="27"/>
      <c r="BF110" s="27" t="s">
        <v>122</v>
      </c>
      <c r="BG110" s="27" t="s">
        <v>122</v>
      </c>
      <c r="BH110" s="27" t="s">
        <v>122</v>
      </c>
      <c r="BI110" s="29">
        <v>1</v>
      </c>
      <c r="BJ110" s="27" t="s">
        <v>159</v>
      </c>
      <c r="BK110" s="27" t="s">
        <v>121</v>
      </c>
      <c r="BL110" s="27" t="s">
        <v>159</v>
      </c>
      <c r="BM110" s="27" t="s">
        <v>121</v>
      </c>
      <c r="BN110" s="27" t="s">
        <v>159</v>
      </c>
      <c r="BO110" s="27" t="s">
        <v>160</v>
      </c>
      <c r="BP110" s="27" t="s">
        <v>122</v>
      </c>
      <c r="BQ110" s="29">
        <v>1</v>
      </c>
      <c r="BR110" s="27" t="s">
        <v>122</v>
      </c>
      <c r="BS110" s="27" t="s">
        <v>121</v>
      </c>
      <c r="BT110" s="27" t="s">
        <v>122</v>
      </c>
      <c r="BU110" s="27"/>
      <c r="BV110" s="27"/>
      <c r="BW110" s="29"/>
      <c r="BX110" s="29"/>
      <c r="BY110" s="30"/>
      <c r="BZ110" s="31">
        <v>2</v>
      </c>
      <c r="CA110" s="27"/>
      <c r="CB110" s="27"/>
      <c r="CC110" s="29">
        <v>1</v>
      </c>
      <c r="CD110" s="29">
        <v>1</v>
      </c>
      <c r="CE110" s="30">
        <v>1</v>
      </c>
      <c r="CF110" s="32">
        <v>0.0017300000000000006</v>
      </c>
      <c r="CG110" s="33">
        <v>0.0017300000000000006</v>
      </c>
      <c r="CH110" s="29">
        <f>IF(CG110&lt;0.00015,1,0)</f>
        <v>0</v>
      </c>
      <c r="CI110" s="34">
        <v>0.0001600000000010482</v>
      </c>
      <c r="CJ110" s="33">
        <v>0.0001600000000010482</v>
      </c>
      <c r="CK110" s="29">
        <f>IF(CJ110&lt;0.00015,1,0)</f>
        <v>0</v>
      </c>
      <c r="CL110" s="29">
        <f>IF(AND(CH110=1,CK110=1),1,0)</f>
        <v>0</v>
      </c>
      <c r="CM110" s="30">
        <f>IF(OR(CH110=1,CK110=1),1,0)</f>
        <v>0</v>
      </c>
      <c r="CN110" s="35">
        <v>1</v>
      </c>
      <c r="CO110" s="36" t="b">
        <f>IF(OR(BU110=AO110,BU110=AN110,BU110=AL110,BW110=AO110,BW110=AN110,BW110=AL110),TRUE,FALSE)</f>
        <v>1</v>
      </c>
      <c r="CP110" s="30"/>
      <c r="CQ110" s="30">
        <v>1</v>
      </c>
      <c r="CR110" s="29">
        <v>1</v>
      </c>
      <c r="CS110" s="31" t="str">
        <f>IF(AND(BZ110=2,CN110=1,OR(CO110=TRUE,CP110="VERIFIED")),"YES","NO")</f>
        <v>YES</v>
      </c>
      <c r="CT110" s="38"/>
    </row>
    <row r="111" spans="1:98" ht="12.75">
      <c r="A111" s="26" t="s">
        <v>246</v>
      </c>
      <c r="B111" s="27" t="s">
        <v>157</v>
      </c>
      <c r="C111" s="28">
        <v>41071</v>
      </c>
      <c r="D111" s="27" t="s">
        <v>119</v>
      </c>
      <c r="E111" s="27" t="s">
        <v>120</v>
      </c>
      <c r="F111" s="27"/>
      <c r="G111" s="29"/>
      <c r="H111" s="29"/>
      <c r="I111" s="29"/>
      <c r="J111" s="29"/>
      <c r="K111" s="29"/>
      <c r="L111" s="29"/>
      <c r="M111" s="29"/>
      <c r="N111" s="29"/>
      <c r="O111" s="29"/>
      <c r="P111" s="29">
        <v>1</v>
      </c>
      <c r="Q111" s="29">
        <v>1</v>
      </c>
      <c r="R111" s="29">
        <v>1</v>
      </c>
      <c r="S111" s="29">
        <v>2</v>
      </c>
      <c r="T111" s="29">
        <v>1</v>
      </c>
      <c r="U111" s="29">
        <v>2</v>
      </c>
      <c r="V111" s="29">
        <v>3</v>
      </c>
      <c r="W111" s="29">
        <v>3</v>
      </c>
      <c r="X111" s="29">
        <v>2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>
        <v>2</v>
      </c>
      <c r="AT111" s="30" t="s">
        <v>121</v>
      </c>
      <c r="AU111" s="31"/>
      <c r="AV111" s="29"/>
      <c r="AW111" s="29"/>
      <c r="AX111" s="29"/>
      <c r="AY111" s="29"/>
      <c r="AZ111" s="29"/>
      <c r="BA111" s="27"/>
      <c r="BB111" s="27"/>
      <c r="BC111" s="28">
        <v>41094</v>
      </c>
      <c r="BD111" s="27"/>
      <c r="BE111" s="27"/>
      <c r="BF111" s="27" t="s">
        <v>122</v>
      </c>
      <c r="BG111" s="27" t="s">
        <v>122</v>
      </c>
      <c r="BH111" s="27" t="s">
        <v>122</v>
      </c>
      <c r="BI111" s="29">
        <v>1</v>
      </c>
      <c r="BJ111" s="27" t="s">
        <v>159</v>
      </c>
      <c r="BK111" s="27" t="s">
        <v>121</v>
      </c>
      <c r="BL111" s="27" t="s">
        <v>159</v>
      </c>
      <c r="BM111" s="27" t="s">
        <v>121</v>
      </c>
      <c r="BN111" s="27" t="s">
        <v>159</v>
      </c>
      <c r="BO111" s="27" t="s">
        <v>160</v>
      </c>
      <c r="BP111" s="27" t="s">
        <v>122</v>
      </c>
      <c r="BQ111" s="29">
        <v>1</v>
      </c>
      <c r="BR111" s="27" t="s">
        <v>122</v>
      </c>
      <c r="BS111" s="27" t="s">
        <v>121</v>
      </c>
      <c r="BT111" s="27" t="s">
        <v>122</v>
      </c>
      <c r="BU111" s="27"/>
      <c r="BV111" s="27"/>
      <c r="BW111" s="29"/>
      <c r="BX111" s="29"/>
      <c r="BY111" s="30"/>
      <c r="BZ111" s="31">
        <v>2</v>
      </c>
      <c r="CA111" s="27"/>
      <c r="CB111" s="27"/>
      <c r="CC111" s="29">
        <v>1</v>
      </c>
      <c r="CD111" s="29">
        <v>1</v>
      </c>
      <c r="CE111" s="30">
        <v>1</v>
      </c>
      <c r="CF111" s="32">
        <v>0.00010000000000000026</v>
      </c>
      <c r="CG111" s="33">
        <v>0.00010000000000000026</v>
      </c>
      <c r="CH111" s="29">
        <f>IF(CG111&lt;0.00015,1,0)</f>
        <v>1</v>
      </c>
      <c r="CI111" s="34">
        <v>-1.0000000003174137E-05</v>
      </c>
      <c r="CJ111" s="33">
        <v>1.0000000003174137E-05</v>
      </c>
      <c r="CK111" s="29">
        <f>IF(CJ111&lt;0.00015,1,0)</f>
        <v>1</v>
      </c>
      <c r="CL111" s="29">
        <f>IF(AND(CH111=1,CK111=1),1,0)</f>
        <v>1</v>
      </c>
      <c r="CM111" s="30">
        <f>IF(OR(CH111=1,CK111=1),1,0)</f>
        <v>1</v>
      </c>
      <c r="CN111" s="35">
        <v>1</v>
      </c>
      <c r="CO111" s="36" t="b">
        <f>IF(OR(BU111=AO111,BU111=AN111,BU111=AL111,BW111=AO111,BW111=AN111,BW111=AL111),TRUE,FALSE)</f>
        <v>1</v>
      </c>
      <c r="CP111" s="30"/>
      <c r="CQ111" s="30">
        <v>1</v>
      </c>
      <c r="CR111" s="29">
        <v>1</v>
      </c>
      <c r="CS111" s="31" t="str">
        <f>IF(AND(BZ111=2,CN111=1,OR(CO111=TRUE,CP111="VERIFIED")),"YES","NO")</f>
        <v>YES</v>
      </c>
      <c r="CT111" s="38"/>
    </row>
    <row r="112" spans="1:98" ht="12.75">
      <c r="A112" s="26" t="s">
        <v>247</v>
      </c>
      <c r="B112" s="27" t="s">
        <v>157</v>
      </c>
      <c r="C112" s="28">
        <v>41071</v>
      </c>
      <c r="D112" s="27" t="s">
        <v>119</v>
      </c>
      <c r="E112" s="27" t="s">
        <v>120</v>
      </c>
      <c r="F112" s="27"/>
      <c r="G112" s="29"/>
      <c r="H112" s="29"/>
      <c r="I112" s="29"/>
      <c r="J112" s="29"/>
      <c r="K112" s="29"/>
      <c r="L112" s="29"/>
      <c r="M112" s="29"/>
      <c r="N112" s="29"/>
      <c r="O112" s="29"/>
      <c r="P112" s="29">
        <v>1</v>
      </c>
      <c r="Q112" s="29">
        <v>1</v>
      </c>
      <c r="R112" s="29">
        <v>1</v>
      </c>
      <c r="S112" s="29">
        <v>1</v>
      </c>
      <c r="T112" s="29">
        <v>3</v>
      </c>
      <c r="U112" s="29">
        <v>2</v>
      </c>
      <c r="V112" s="29">
        <v>3</v>
      </c>
      <c r="W112" s="29">
        <v>3</v>
      </c>
      <c r="X112" s="29">
        <v>1</v>
      </c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>
        <v>2</v>
      </c>
      <c r="AT112" s="30" t="s">
        <v>121</v>
      </c>
      <c r="AU112" s="31"/>
      <c r="AV112" s="29"/>
      <c r="AW112" s="29"/>
      <c r="AX112" s="29"/>
      <c r="AY112" s="27"/>
      <c r="AZ112" s="27"/>
      <c r="BA112" s="27"/>
      <c r="BB112" s="27"/>
      <c r="BC112" s="28">
        <v>41094</v>
      </c>
      <c r="BD112" s="27"/>
      <c r="BE112" s="27"/>
      <c r="BF112" s="27" t="s">
        <v>122</v>
      </c>
      <c r="BG112" s="27" t="s">
        <v>122</v>
      </c>
      <c r="BH112" s="27" t="s">
        <v>122</v>
      </c>
      <c r="BI112" s="29">
        <v>1</v>
      </c>
      <c r="BJ112" s="27" t="s">
        <v>159</v>
      </c>
      <c r="BK112" s="27" t="s">
        <v>121</v>
      </c>
      <c r="BL112" s="27" t="s">
        <v>159</v>
      </c>
      <c r="BM112" s="27" t="s">
        <v>121</v>
      </c>
      <c r="BN112" s="27" t="s">
        <v>159</v>
      </c>
      <c r="BO112" s="27" t="s">
        <v>160</v>
      </c>
      <c r="BP112" s="27" t="s">
        <v>122</v>
      </c>
      <c r="BQ112" s="27" t="s">
        <v>159</v>
      </c>
      <c r="BR112" s="27" t="s">
        <v>121</v>
      </c>
      <c r="BS112" s="27" t="s">
        <v>121</v>
      </c>
      <c r="BT112" s="27" t="s">
        <v>122</v>
      </c>
      <c r="BU112" s="27"/>
      <c r="BV112" s="27"/>
      <c r="BW112" s="29"/>
      <c r="BX112" s="29"/>
      <c r="BY112" s="30"/>
      <c r="BZ112" s="31">
        <v>2</v>
      </c>
      <c r="CA112" s="27"/>
      <c r="CB112" s="27"/>
      <c r="CC112" s="29">
        <v>1</v>
      </c>
      <c r="CD112" s="29">
        <v>1</v>
      </c>
      <c r="CE112" s="30">
        <v>1</v>
      </c>
      <c r="CF112" s="32">
        <v>0.00118</v>
      </c>
      <c r="CG112" s="33">
        <v>0.00118</v>
      </c>
      <c r="CH112" s="29">
        <f>IF(CG112&lt;0.00015,1,0)</f>
        <v>0</v>
      </c>
      <c r="CI112" s="34">
        <v>-0.0010499999999993292</v>
      </c>
      <c r="CJ112" s="33">
        <v>0.0010499999999993292</v>
      </c>
      <c r="CK112" s="29">
        <f>IF(CJ112&lt;0.00015,1,0)</f>
        <v>0</v>
      </c>
      <c r="CL112" s="29">
        <f>IF(AND(CH112=1,CK112=1),1,0)</f>
        <v>0</v>
      </c>
      <c r="CM112" s="30">
        <f>IF(OR(CH112=1,CK112=1),1,0)</f>
        <v>0</v>
      </c>
      <c r="CN112" s="35">
        <v>1</v>
      </c>
      <c r="CO112" s="36" t="b">
        <f>IF(OR(BU112=AO112,BU112=AN112,BU112=AL112,BW112=AO112,BW112=AN112,BW112=AL112),TRUE,FALSE)</f>
        <v>1</v>
      </c>
      <c r="CP112" s="30"/>
      <c r="CQ112" s="30">
        <v>1</v>
      </c>
      <c r="CR112" s="29">
        <v>1</v>
      </c>
      <c r="CS112" s="31" t="str">
        <f>IF(AND(BZ112=2,CN112=1,OR(CO112=TRUE,CP112="VERIFIED")),"YES","NO")</f>
        <v>YES</v>
      </c>
      <c r="CT112" s="38"/>
    </row>
    <row r="113" spans="1:98" ht="12.75">
      <c r="A113" s="26" t="s">
        <v>248</v>
      </c>
      <c r="B113" s="27" t="s">
        <v>157</v>
      </c>
      <c r="C113" s="28">
        <v>41071</v>
      </c>
      <c r="D113" s="27" t="s">
        <v>119</v>
      </c>
      <c r="E113" s="27" t="s">
        <v>120</v>
      </c>
      <c r="F113" s="27"/>
      <c r="G113" s="29"/>
      <c r="H113" s="29"/>
      <c r="I113" s="29"/>
      <c r="J113" s="29"/>
      <c r="K113" s="29"/>
      <c r="L113" s="29"/>
      <c r="M113" s="29"/>
      <c r="N113" s="29"/>
      <c r="O113" s="29"/>
      <c r="P113" s="29">
        <v>1</v>
      </c>
      <c r="Q113" s="29">
        <v>1</v>
      </c>
      <c r="R113" s="29">
        <v>1</v>
      </c>
      <c r="S113" s="29">
        <v>1</v>
      </c>
      <c r="T113" s="29">
        <v>5</v>
      </c>
      <c r="U113" s="29">
        <v>2</v>
      </c>
      <c r="V113" s="29">
        <v>3</v>
      </c>
      <c r="W113" s="29">
        <v>3</v>
      </c>
      <c r="X113" s="29">
        <v>2</v>
      </c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>
        <v>2</v>
      </c>
      <c r="AT113" s="30" t="s">
        <v>121</v>
      </c>
      <c r="AU113" s="31"/>
      <c r="AV113" s="29"/>
      <c r="AW113" s="29"/>
      <c r="AX113" s="29"/>
      <c r="AY113" s="27"/>
      <c r="AZ113" s="27"/>
      <c r="BA113" s="27"/>
      <c r="BB113" s="27"/>
      <c r="BC113" s="28">
        <v>41094</v>
      </c>
      <c r="BD113" s="27"/>
      <c r="BE113" s="27"/>
      <c r="BF113" s="27" t="s">
        <v>122</v>
      </c>
      <c r="BG113" s="27" t="s">
        <v>122</v>
      </c>
      <c r="BH113" s="27" t="s">
        <v>122</v>
      </c>
      <c r="BI113" s="29">
        <v>1</v>
      </c>
      <c r="BJ113" s="27" t="s">
        <v>159</v>
      </c>
      <c r="BK113" s="27" t="s">
        <v>121</v>
      </c>
      <c r="BL113" s="27" t="s">
        <v>159</v>
      </c>
      <c r="BM113" s="27" t="s">
        <v>121</v>
      </c>
      <c r="BN113" s="27" t="s">
        <v>159</v>
      </c>
      <c r="BO113" s="27" t="s">
        <v>160</v>
      </c>
      <c r="BP113" s="27" t="s">
        <v>122</v>
      </c>
      <c r="BQ113" s="29">
        <v>1</v>
      </c>
      <c r="BR113" s="27" t="s">
        <v>122</v>
      </c>
      <c r="BS113" s="27" t="s">
        <v>121</v>
      </c>
      <c r="BT113" s="27" t="s">
        <v>122</v>
      </c>
      <c r="BU113" s="27"/>
      <c r="BV113" s="27"/>
      <c r="BW113" s="29"/>
      <c r="BX113" s="29"/>
      <c r="BY113" s="30"/>
      <c r="BZ113" s="31">
        <v>2</v>
      </c>
      <c r="CA113" s="27"/>
      <c r="CB113" s="27"/>
      <c r="CC113" s="29">
        <v>2</v>
      </c>
      <c r="CD113" s="29"/>
      <c r="CE113" s="30" t="s">
        <v>121</v>
      </c>
      <c r="CF113" s="32">
        <v>-0.00135</v>
      </c>
      <c r="CG113" s="33">
        <v>0.00135</v>
      </c>
      <c r="CH113" s="29">
        <f>IF(CG113&lt;0.00015,1,0)</f>
        <v>0</v>
      </c>
      <c r="CI113" s="34">
        <v>-0.0017500000000012506</v>
      </c>
      <c r="CJ113" s="33">
        <v>0.0017500000000012506</v>
      </c>
      <c r="CK113" s="29">
        <f>IF(CJ113&lt;0.00015,1,0)</f>
        <v>0</v>
      </c>
      <c r="CL113" s="29">
        <f>IF(AND(CH113=1,CK113=1),1,0)</f>
        <v>0</v>
      </c>
      <c r="CM113" s="30">
        <f>IF(OR(CH113=1,CK113=1),1,0)</f>
        <v>0</v>
      </c>
      <c r="CN113" s="35">
        <v>1</v>
      </c>
      <c r="CO113" s="36" t="b">
        <f>IF(OR(BU113=AO113,BU113=AN113,BU113=AL113,BW113=AO113,BW113=AN113,BW113=AL113),TRUE,FALSE)</f>
        <v>1</v>
      </c>
      <c r="CP113" s="30"/>
      <c r="CQ113" s="30">
        <v>1</v>
      </c>
      <c r="CR113" s="29">
        <v>1</v>
      </c>
      <c r="CS113" s="31" t="str">
        <f>IF(AND(BZ113=2,CN113=1,OR(CO113=TRUE,CP113="VERIFIED")),"YES","NO")</f>
        <v>YES</v>
      </c>
      <c r="CT113" s="38"/>
    </row>
    <row r="114" spans="1:98" ht="12.75">
      <c r="A114" s="26" t="s">
        <v>249</v>
      </c>
      <c r="B114" s="27" t="s">
        <v>157</v>
      </c>
      <c r="C114" s="28">
        <v>41071</v>
      </c>
      <c r="D114" s="27" t="s">
        <v>119</v>
      </c>
      <c r="E114" s="27" t="s">
        <v>120</v>
      </c>
      <c r="F114" s="27"/>
      <c r="G114" s="29"/>
      <c r="H114" s="29"/>
      <c r="I114" s="29"/>
      <c r="J114" s="29"/>
      <c r="K114" s="29"/>
      <c r="L114" s="29"/>
      <c r="M114" s="29"/>
      <c r="N114" s="29"/>
      <c r="O114" s="29"/>
      <c r="P114" s="29">
        <v>1</v>
      </c>
      <c r="Q114" s="29">
        <v>1</v>
      </c>
      <c r="R114" s="29">
        <v>1</v>
      </c>
      <c r="S114" s="29">
        <v>2</v>
      </c>
      <c r="T114" s="29">
        <v>1</v>
      </c>
      <c r="U114" s="29">
        <v>2</v>
      </c>
      <c r="V114" s="29">
        <v>3</v>
      </c>
      <c r="W114" s="29">
        <v>3</v>
      </c>
      <c r="X114" s="29">
        <v>2</v>
      </c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v>2</v>
      </c>
      <c r="AT114" s="30" t="s">
        <v>121</v>
      </c>
      <c r="AU114" s="31"/>
      <c r="AV114" s="29"/>
      <c r="AW114" s="29"/>
      <c r="AX114" s="29"/>
      <c r="AY114" s="27"/>
      <c r="AZ114" s="27"/>
      <c r="BA114" s="27"/>
      <c r="BB114" s="27"/>
      <c r="BC114" s="28">
        <v>41095</v>
      </c>
      <c r="BD114" s="27"/>
      <c r="BE114" s="27"/>
      <c r="BF114" s="27" t="s">
        <v>122</v>
      </c>
      <c r="BG114" s="27" t="s">
        <v>122</v>
      </c>
      <c r="BH114" s="27" t="s">
        <v>122</v>
      </c>
      <c r="BI114" s="29">
        <v>1</v>
      </c>
      <c r="BJ114" s="27" t="s">
        <v>159</v>
      </c>
      <c r="BK114" s="27" t="s">
        <v>121</v>
      </c>
      <c r="BL114" s="27" t="s">
        <v>159</v>
      </c>
      <c r="BM114" s="27" t="s">
        <v>121</v>
      </c>
      <c r="BN114" s="27" t="s">
        <v>159</v>
      </c>
      <c r="BO114" s="27" t="s">
        <v>160</v>
      </c>
      <c r="BP114" s="27" t="s">
        <v>122</v>
      </c>
      <c r="BQ114" s="29">
        <v>1</v>
      </c>
      <c r="BR114" s="27" t="s">
        <v>122</v>
      </c>
      <c r="BS114" s="27" t="s">
        <v>121</v>
      </c>
      <c r="BT114" s="27" t="s">
        <v>122</v>
      </c>
      <c r="BU114" s="27"/>
      <c r="BV114" s="27"/>
      <c r="BW114" s="29"/>
      <c r="BX114" s="29"/>
      <c r="BY114" s="30"/>
      <c r="BZ114" s="31">
        <v>2</v>
      </c>
      <c r="CA114" s="27"/>
      <c r="CB114" s="27"/>
      <c r="CC114" s="29">
        <v>1</v>
      </c>
      <c r="CD114" s="29">
        <v>1</v>
      </c>
      <c r="CE114" s="30">
        <v>1</v>
      </c>
      <c r="CF114" s="32">
        <v>-4.0000000000000105E-05</v>
      </c>
      <c r="CG114" s="33">
        <v>4.0000000000000105E-05</v>
      </c>
      <c r="CH114" s="29">
        <f>IF(CG114&lt;0.00015,1,0)</f>
        <v>1</v>
      </c>
      <c r="CI114" s="34">
        <v>-3.0000000002416982E-05</v>
      </c>
      <c r="CJ114" s="33">
        <v>3.0000000002416982E-05</v>
      </c>
      <c r="CK114" s="29">
        <f>IF(CJ114&lt;0.00015,1,0)</f>
        <v>1</v>
      </c>
      <c r="CL114" s="29">
        <f>IF(AND(CH114=1,CK114=1),1,0)</f>
        <v>1</v>
      </c>
      <c r="CM114" s="30">
        <f>IF(OR(CH114=1,CK114=1),1,0)</f>
        <v>1</v>
      </c>
      <c r="CN114" s="35">
        <v>1</v>
      </c>
      <c r="CO114" s="36" t="b">
        <f>IF(OR(BU114=AO114,BU114=AN114,BU114=AL114,BW114=AO114,BW114=AN114,BW114=AL114),TRUE,FALSE)</f>
        <v>1</v>
      </c>
      <c r="CP114" s="30"/>
      <c r="CQ114" s="30">
        <v>1</v>
      </c>
      <c r="CR114" s="29">
        <v>1</v>
      </c>
      <c r="CS114" s="31" t="str">
        <f>IF(AND(BZ114=2,CN114=1,OR(CO114=TRUE,CP114="VERIFIED")),"YES","NO")</f>
        <v>YES</v>
      </c>
      <c r="CT114" s="38"/>
    </row>
    <row r="115" spans="1:98" ht="12.75">
      <c r="A115" s="26" t="s">
        <v>250</v>
      </c>
      <c r="B115" s="27" t="s">
        <v>157</v>
      </c>
      <c r="C115" s="28">
        <v>41071</v>
      </c>
      <c r="D115" s="27" t="s">
        <v>119</v>
      </c>
      <c r="E115" s="27" t="s">
        <v>120</v>
      </c>
      <c r="F115" s="27"/>
      <c r="G115" s="29"/>
      <c r="H115" s="29"/>
      <c r="I115" s="29"/>
      <c r="J115" s="29"/>
      <c r="K115" s="29"/>
      <c r="L115" s="29"/>
      <c r="M115" s="29"/>
      <c r="N115" s="29"/>
      <c r="O115" s="29"/>
      <c r="P115" s="29">
        <v>1</v>
      </c>
      <c r="Q115" s="29">
        <v>1</v>
      </c>
      <c r="R115" s="29">
        <v>1</v>
      </c>
      <c r="S115" s="29">
        <v>2</v>
      </c>
      <c r="T115" s="29">
        <v>3</v>
      </c>
      <c r="U115" s="29">
        <v>2</v>
      </c>
      <c r="V115" s="29">
        <v>3</v>
      </c>
      <c r="W115" s="29">
        <v>3</v>
      </c>
      <c r="X115" s="29">
        <v>2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>
        <v>2</v>
      </c>
      <c r="AT115" s="30" t="s">
        <v>121</v>
      </c>
      <c r="AU115" s="31"/>
      <c r="AV115" s="29"/>
      <c r="AW115" s="29"/>
      <c r="AX115" s="29"/>
      <c r="AY115" s="29"/>
      <c r="AZ115" s="29"/>
      <c r="BA115" s="27"/>
      <c r="BB115" s="27"/>
      <c r="BC115" s="28">
        <v>41094</v>
      </c>
      <c r="BD115" s="27"/>
      <c r="BE115" s="27"/>
      <c r="BF115" s="27" t="s">
        <v>122</v>
      </c>
      <c r="BG115" s="27" t="s">
        <v>122</v>
      </c>
      <c r="BH115" s="27" t="s">
        <v>122</v>
      </c>
      <c r="BI115" s="29">
        <v>1</v>
      </c>
      <c r="BJ115" s="27" t="s">
        <v>159</v>
      </c>
      <c r="BK115" s="27" t="s">
        <v>121</v>
      </c>
      <c r="BL115" s="27" t="s">
        <v>159</v>
      </c>
      <c r="BM115" s="27" t="s">
        <v>121</v>
      </c>
      <c r="BN115" s="27" t="s">
        <v>159</v>
      </c>
      <c r="BO115" s="27" t="s">
        <v>160</v>
      </c>
      <c r="BP115" s="27" t="s">
        <v>122</v>
      </c>
      <c r="BQ115" s="29">
        <v>1</v>
      </c>
      <c r="BR115" s="27" t="s">
        <v>122</v>
      </c>
      <c r="BS115" s="27" t="s">
        <v>121</v>
      </c>
      <c r="BT115" s="27" t="s">
        <v>122</v>
      </c>
      <c r="BU115" s="27"/>
      <c r="BV115" s="27"/>
      <c r="BW115" s="29"/>
      <c r="BX115" s="29"/>
      <c r="BY115" s="30"/>
      <c r="BZ115" s="31">
        <v>2</v>
      </c>
      <c r="CA115" s="27"/>
      <c r="CB115" s="27"/>
      <c r="CC115" s="29">
        <v>1</v>
      </c>
      <c r="CD115" s="29">
        <v>1</v>
      </c>
      <c r="CE115" s="30">
        <v>1</v>
      </c>
      <c r="CF115" s="32">
        <v>-0.12353</v>
      </c>
      <c r="CG115" s="33">
        <v>0.12353</v>
      </c>
      <c r="CH115" s="29">
        <f>IF(CG115&lt;0.00015,1,0)</f>
        <v>0</v>
      </c>
      <c r="CI115" s="34">
        <v>-0.4247999999999976</v>
      </c>
      <c r="CJ115" s="33">
        <v>0.4247999999999976</v>
      </c>
      <c r="CK115" s="29">
        <f>IF(CJ115&lt;0.00015,1,0)</f>
        <v>0</v>
      </c>
      <c r="CL115" s="29">
        <f>IF(AND(CH115=1,CK115=1),1,0)</f>
        <v>0</v>
      </c>
      <c r="CM115" s="30">
        <f>IF(OR(CH115=1,CK115=1),1,0)</f>
        <v>0</v>
      </c>
      <c r="CN115" s="35">
        <v>1</v>
      </c>
      <c r="CO115" s="36" t="b">
        <f>IF(OR(BU115=AO115,BU115=AN115,BU115=AL115,BW115=AO115,BW115=AN115,BW115=AL115),TRUE,FALSE)</f>
        <v>1</v>
      </c>
      <c r="CP115" s="30"/>
      <c r="CQ115" s="30">
        <v>1</v>
      </c>
      <c r="CR115" s="29">
        <v>1</v>
      </c>
      <c r="CS115" s="31" t="str">
        <f>IF(AND(BZ115=2,CN115=1,OR(CO115=TRUE,CP115="VERIFIED")),"YES","NO")</f>
        <v>YES</v>
      </c>
      <c r="CT115" s="38"/>
    </row>
    <row r="116" spans="1:98" ht="12.75">
      <c r="A116" s="26" t="s">
        <v>251</v>
      </c>
      <c r="B116" s="27" t="s">
        <v>157</v>
      </c>
      <c r="C116" s="28">
        <v>41071</v>
      </c>
      <c r="D116" s="27" t="s">
        <v>119</v>
      </c>
      <c r="E116" s="27" t="s">
        <v>120</v>
      </c>
      <c r="F116" s="27"/>
      <c r="G116" s="29"/>
      <c r="H116" s="29"/>
      <c r="I116" s="29"/>
      <c r="J116" s="29"/>
      <c r="K116" s="29"/>
      <c r="L116" s="29"/>
      <c r="M116" s="29"/>
      <c r="N116" s="29"/>
      <c r="O116" s="29"/>
      <c r="P116" s="29">
        <v>1</v>
      </c>
      <c r="Q116" s="29">
        <v>1</v>
      </c>
      <c r="R116" s="29">
        <v>1</v>
      </c>
      <c r="S116" s="29">
        <v>3</v>
      </c>
      <c r="T116" s="29">
        <v>0</v>
      </c>
      <c r="U116" s="29">
        <v>2</v>
      </c>
      <c r="V116" s="29">
        <v>3</v>
      </c>
      <c r="W116" s="29">
        <v>3</v>
      </c>
      <c r="X116" s="29">
        <v>2</v>
      </c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>
        <v>2</v>
      </c>
      <c r="AT116" s="30" t="s">
        <v>121</v>
      </c>
      <c r="AU116" s="31"/>
      <c r="AV116" s="29"/>
      <c r="AW116" s="29"/>
      <c r="AX116" s="29"/>
      <c r="AY116" s="29"/>
      <c r="AZ116" s="29"/>
      <c r="BA116" s="29"/>
      <c r="BB116" s="27"/>
      <c r="BC116" s="28">
        <v>41095</v>
      </c>
      <c r="BD116" s="27"/>
      <c r="BE116" s="27"/>
      <c r="BF116" s="27" t="s">
        <v>122</v>
      </c>
      <c r="BG116" s="27" t="s">
        <v>122</v>
      </c>
      <c r="BH116" s="27" t="s">
        <v>122</v>
      </c>
      <c r="BI116" s="29">
        <v>1</v>
      </c>
      <c r="BJ116" s="27" t="s">
        <v>159</v>
      </c>
      <c r="BK116" s="27" t="s">
        <v>121</v>
      </c>
      <c r="BL116" s="27" t="s">
        <v>159</v>
      </c>
      <c r="BM116" s="27" t="s">
        <v>121</v>
      </c>
      <c r="BN116" s="27" t="s">
        <v>159</v>
      </c>
      <c r="BO116" s="27" t="s">
        <v>160</v>
      </c>
      <c r="BP116" s="27" t="s">
        <v>122</v>
      </c>
      <c r="BQ116" s="29">
        <v>1</v>
      </c>
      <c r="BR116" s="27" t="s">
        <v>122</v>
      </c>
      <c r="BS116" s="27" t="s">
        <v>121</v>
      </c>
      <c r="BT116" s="27" t="s">
        <v>122</v>
      </c>
      <c r="BU116" s="27"/>
      <c r="BV116" s="27"/>
      <c r="BW116" s="29"/>
      <c r="BX116" s="29"/>
      <c r="BY116" s="30"/>
      <c r="BZ116" s="31">
        <v>2</v>
      </c>
      <c r="CA116" s="27"/>
      <c r="CB116" s="27"/>
      <c r="CC116" s="29">
        <v>1</v>
      </c>
      <c r="CD116" s="29">
        <v>1</v>
      </c>
      <c r="CE116" s="30">
        <v>1</v>
      </c>
      <c r="CF116" s="32">
        <v>0.004964</v>
      </c>
      <c r="CG116" s="33">
        <v>0.004964</v>
      </c>
      <c r="CH116" s="29">
        <f>IF(CG116&lt;0.00015,1,0)</f>
        <v>0</v>
      </c>
      <c r="CI116" s="34">
        <v>0.001100000000000989</v>
      </c>
      <c r="CJ116" s="33">
        <v>0.001100000000000989</v>
      </c>
      <c r="CK116" s="29">
        <f>IF(CJ116&lt;0.00015,1,0)</f>
        <v>0</v>
      </c>
      <c r="CL116" s="29">
        <f>IF(AND(CH116=1,CK116=1),1,0)</f>
        <v>0</v>
      </c>
      <c r="CM116" s="30">
        <f>IF(OR(CH116=1,CK116=1),1,0)</f>
        <v>0</v>
      </c>
      <c r="CN116" s="35">
        <v>1</v>
      </c>
      <c r="CO116" s="36" t="b">
        <f>IF(OR(BU116=AO116,BU116=AN116,BU116=AL116,BW116=AO116,BW116=AN116,BW116=AL116),TRUE,FALSE)</f>
        <v>1</v>
      </c>
      <c r="CP116" s="30"/>
      <c r="CQ116" s="30">
        <v>1</v>
      </c>
      <c r="CR116" s="29">
        <v>1</v>
      </c>
      <c r="CS116" s="31" t="str">
        <f>IF(AND(BZ116=2,CN116=1,OR(CO116=TRUE,CP116="VERIFIED")),"YES","NO")</f>
        <v>YES</v>
      </c>
      <c r="CT116" s="38"/>
    </row>
    <row r="117" spans="1:98" ht="12.75">
      <c r="A117" s="26" t="s">
        <v>252</v>
      </c>
      <c r="B117" s="27" t="s">
        <v>157</v>
      </c>
      <c r="C117" s="28">
        <v>41071</v>
      </c>
      <c r="D117" s="27" t="s">
        <v>119</v>
      </c>
      <c r="E117" s="27" t="s">
        <v>120</v>
      </c>
      <c r="F117" s="27"/>
      <c r="G117" s="29"/>
      <c r="H117" s="29"/>
      <c r="I117" s="29"/>
      <c r="J117" s="29"/>
      <c r="K117" s="29"/>
      <c r="L117" s="29"/>
      <c r="M117" s="29"/>
      <c r="N117" s="29"/>
      <c r="O117" s="29"/>
      <c r="P117" s="29">
        <v>1</v>
      </c>
      <c r="Q117" s="29">
        <v>1</v>
      </c>
      <c r="R117" s="29">
        <v>1</v>
      </c>
      <c r="S117" s="29">
        <v>1</v>
      </c>
      <c r="T117" s="29">
        <v>2</v>
      </c>
      <c r="U117" s="29">
        <v>2</v>
      </c>
      <c r="V117" s="29">
        <v>3</v>
      </c>
      <c r="W117" s="29">
        <v>3</v>
      </c>
      <c r="X117" s="29">
        <v>1</v>
      </c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>
        <v>2</v>
      </c>
      <c r="AT117" s="30" t="s">
        <v>121</v>
      </c>
      <c r="AU117" s="31"/>
      <c r="AV117" s="29"/>
      <c r="AW117" s="29"/>
      <c r="AX117" s="29"/>
      <c r="AY117" s="29"/>
      <c r="AZ117" s="29"/>
      <c r="BA117" s="27"/>
      <c r="BB117" s="27"/>
      <c r="BC117" s="28">
        <v>41094</v>
      </c>
      <c r="BD117" s="27"/>
      <c r="BE117" s="27"/>
      <c r="BF117" s="27" t="s">
        <v>122</v>
      </c>
      <c r="BG117" s="27" t="s">
        <v>122</v>
      </c>
      <c r="BH117" s="27" t="s">
        <v>122</v>
      </c>
      <c r="BI117" s="29">
        <v>1</v>
      </c>
      <c r="BJ117" s="27" t="s">
        <v>159</v>
      </c>
      <c r="BK117" s="27" t="s">
        <v>121</v>
      </c>
      <c r="BL117" s="27" t="s">
        <v>159</v>
      </c>
      <c r="BM117" s="27" t="s">
        <v>121</v>
      </c>
      <c r="BN117" s="27" t="s">
        <v>159</v>
      </c>
      <c r="BO117" s="27" t="s">
        <v>160</v>
      </c>
      <c r="BP117" s="27" t="s">
        <v>122</v>
      </c>
      <c r="BQ117" s="27" t="s">
        <v>159</v>
      </c>
      <c r="BR117" s="27" t="s">
        <v>121</v>
      </c>
      <c r="BS117" s="27" t="s">
        <v>121</v>
      </c>
      <c r="BT117" s="27" t="s">
        <v>122</v>
      </c>
      <c r="BU117" s="27"/>
      <c r="BV117" s="27"/>
      <c r="BW117" s="29"/>
      <c r="BX117" s="29"/>
      <c r="BY117" s="30"/>
      <c r="BZ117" s="31">
        <v>2</v>
      </c>
      <c r="CA117" s="27"/>
      <c r="CB117" s="27"/>
      <c r="CC117" s="29">
        <v>1</v>
      </c>
      <c r="CD117" s="29">
        <v>1</v>
      </c>
      <c r="CE117" s="30">
        <v>1</v>
      </c>
      <c r="CF117" s="32">
        <v>4.99999999999997E-05</v>
      </c>
      <c r="CG117" s="33">
        <v>4.99999999999997E-05</v>
      </c>
      <c r="CH117" s="29">
        <f>IF(CG117&lt;0.00015,1,0)</f>
        <v>1</v>
      </c>
      <c r="CI117" s="34">
        <v>-0.0003200000000020964</v>
      </c>
      <c r="CJ117" s="33">
        <v>0.0003200000000020964</v>
      </c>
      <c r="CK117" s="29">
        <f>IF(CJ117&lt;0.00015,1,0)</f>
        <v>0</v>
      </c>
      <c r="CL117" s="29">
        <f>IF(AND(CH117=1,CK117=1),1,0)</f>
        <v>0</v>
      </c>
      <c r="CM117" s="30">
        <f>IF(OR(CH117=1,CK117=1),1,0)</f>
        <v>1</v>
      </c>
      <c r="CN117" s="35">
        <v>1</v>
      </c>
      <c r="CO117" s="36" t="b">
        <f>IF(OR(BU117=AO117,BU117=AN117,BU117=AL117,BW117=AO117,BW117=AN117,BW117=AL117),TRUE,FALSE)</f>
        <v>1</v>
      </c>
      <c r="CP117" s="30"/>
      <c r="CQ117" s="30">
        <v>1</v>
      </c>
      <c r="CR117" s="29">
        <v>1</v>
      </c>
      <c r="CS117" s="31" t="str">
        <f>IF(AND(BZ117=2,CN117=1,OR(CO117=TRUE,CP117="VERIFIED")),"YES","NO")</f>
        <v>YES</v>
      </c>
      <c r="CT117" s="38"/>
    </row>
    <row r="118" spans="1:98" ht="12.75">
      <c r="A118" s="26" t="s">
        <v>253</v>
      </c>
      <c r="B118" s="27" t="s">
        <v>157</v>
      </c>
      <c r="C118" s="28">
        <v>41071</v>
      </c>
      <c r="D118" s="27" t="s">
        <v>119</v>
      </c>
      <c r="E118" s="27" t="s">
        <v>120</v>
      </c>
      <c r="F118" s="27"/>
      <c r="G118" s="29"/>
      <c r="H118" s="29"/>
      <c r="I118" s="29"/>
      <c r="J118" s="29"/>
      <c r="K118" s="29"/>
      <c r="L118" s="29"/>
      <c r="M118" s="29"/>
      <c r="N118" s="29"/>
      <c r="O118" s="29"/>
      <c r="P118" s="29">
        <v>1</v>
      </c>
      <c r="Q118" s="29">
        <v>1</v>
      </c>
      <c r="R118" s="29">
        <v>1</v>
      </c>
      <c r="S118" s="29">
        <v>2</v>
      </c>
      <c r="T118" s="29">
        <v>1</v>
      </c>
      <c r="U118" s="29">
        <v>2</v>
      </c>
      <c r="V118" s="29">
        <v>3</v>
      </c>
      <c r="W118" s="29">
        <v>3</v>
      </c>
      <c r="X118" s="29">
        <v>2</v>
      </c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>
        <v>2</v>
      </c>
      <c r="AT118" s="30" t="s">
        <v>121</v>
      </c>
      <c r="AU118" s="31"/>
      <c r="AV118" s="29"/>
      <c r="AW118" s="29"/>
      <c r="AX118" s="29"/>
      <c r="AY118" s="27"/>
      <c r="AZ118" s="27"/>
      <c r="BA118" s="27"/>
      <c r="BB118" s="27"/>
      <c r="BC118" s="28">
        <v>41095</v>
      </c>
      <c r="BD118" s="27"/>
      <c r="BE118" s="27"/>
      <c r="BF118" s="27" t="s">
        <v>122</v>
      </c>
      <c r="BG118" s="27" t="s">
        <v>122</v>
      </c>
      <c r="BH118" s="27" t="s">
        <v>122</v>
      </c>
      <c r="BI118" s="29">
        <v>1</v>
      </c>
      <c r="BJ118" s="27" t="s">
        <v>159</v>
      </c>
      <c r="BK118" s="27" t="s">
        <v>121</v>
      </c>
      <c r="BL118" s="27" t="s">
        <v>159</v>
      </c>
      <c r="BM118" s="27" t="s">
        <v>121</v>
      </c>
      <c r="BN118" s="27" t="s">
        <v>159</v>
      </c>
      <c r="BO118" s="27" t="s">
        <v>160</v>
      </c>
      <c r="BP118" s="27" t="s">
        <v>122</v>
      </c>
      <c r="BQ118" s="29">
        <v>1</v>
      </c>
      <c r="BR118" s="27" t="s">
        <v>122</v>
      </c>
      <c r="BS118" s="27" t="s">
        <v>121</v>
      </c>
      <c r="BT118" s="27" t="s">
        <v>122</v>
      </c>
      <c r="BU118" s="27"/>
      <c r="BV118" s="27"/>
      <c r="BW118" s="29"/>
      <c r="BX118" s="29"/>
      <c r="BY118" s="30"/>
      <c r="BZ118" s="31">
        <v>2</v>
      </c>
      <c r="CA118" s="27"/>
      <c r="CB118" s="27"/>
      <c r="CC118" s="29">
        <v>1</v>
      </c>
      <c r="CD118" s="29">
        <v>1</v>
      </c>
      <c r="CE118" s="30">
        <v>1</v>
      </c>
      <c r="CF118" s="32">
        <v>-0.0004999999999999987</v>
      </c>
      <c r="CG118" s="33">
        <v>0.0004999999999999987</v>
      </c>
      <c r="CH118" s="29">
        <f>IF(CG118&lt;0.00015,1,0)</f>
        <v>0</v>
      </c>
      <c r="CI118" s="34">
        <v>-0.00023999999999801958</v>
      </c>
      <c r="CJ118" s="33">
        <v>0.00023999999999801958</v>
      </c>
      <c r="CK118" s="29">
        <f>IF(CJ118&lt;0.00015,1,0)</f>
        <v>0</v>
      </c>
      <c r="CL118" s="29">
        <f>IF(AND(CH118=1,CK118=1),1,0)</f>
        <v>0</v>
      </c>
      <c r="CM118" s="30">
        <f>IF(OR(CH118=1,CK118=1),1,0)</f>
        <v>0</v>
      </c>
      <c r="CN118" s="35">
        <v>1</v>
      </c>
      <c r="CO118" s="36" t="b">
        <f>IF(OR(BU118=AO118,BU118=AN118,BU118=AL118,BW118=AO118,BW118=AN118,BW118=AL118),TRUE,FALSE)</f>
        <v>1</v>
      </c>
      <c r="CP118" s="30"/>
      <c r="CQ118" s="30">
        <v>1</v>
      </c>
      <c r="CR118" s="29">
        <v>1</v>
      </c>
      <c r="CS118" s="31" t="str">
        <f>IF(AND(BZ118=2,CN118=1,OR(CO118=TRUE,CP118="VERIFIED")),"YES","NO")</f>
        <v>YES</v>
      </c>
      <c r="CT118" s="38"/>
    </row>
    <row r="119" spans="1:98" ht="12.75">
      <c r="A119" s="26" t="s">
        <v>254</v>
      </c>
      <c r="B119" s="27" t="s">
        <v>157</v>
      </c>
      <c r="C119" s="28">
        <v>41071</v>
      </c>
      <c r="D119" s="27" t="s">
        <v>119</v>
      </c>
      <c r="E119" s="27" t="s">
        <v>120</v>
      </c>
      <c r="F119" s="27"/>
      <c r="G119" s="29"/>
      <c r="H119" s="29"/>
      <c r="I119" s="29"/>
      <c r="J119" s="29"/>
      <c r="K119" s="29"/>
      <c r="L119" s="29"/>
      <c r="M119" s="29"/>
      <c r="N119" s="29"/>
      <c r="O119" s="29"/>
      <c r="P119" s="29">
        <v>1</v>
      </c>
      <c r="Q119" s="29">
        <v>1</v>
      </c>
      <c r="R119" s="29">
        <v>1</v>
      </c>
      <c r="S119" s="29">
        <v>2</v>
      </c>
      <c r="T119" s="29">
        <v>4</v>
      </c>
      <c r="U119" s="29">
        <v>2</v>
      </c>
      <c r="V119" s="29">
        <v>3</v>
      </c>
      <c r="W119" s="29">
        <v>3</v>
      </c>
      <c r="X119" s="29">
        <v>1</v>
      </c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>
        <v>1</v>
      </c>
      <c r="AT119" s="30">
        <v>1</v>
      </c>
      <c r="AU119" s="31"/>
      <c r="AV119" s="29"/>
      <c r="AW119" s="29"/>
      <c r="AX119" s="29"/>
      <c r="AY119" s="27"/>
      <c r="AZ119" s="27"/>
      <c r="BA119" s="27"/>
      <c r="BB119" s="27"/>
      <c r="BC119" s="28">
        <v>41095</v>
      </c>
      <c r="BD119" s="27"/>
      <c r="BE119" s="27"/>
      <c r="BF119" s="27" t="s">
        <v>122</v>
      </c>
      <c r="BG119" s="27" t="s">
        <v>122</v>
      </c>
      <c r="BH119" s="27" t="s">
        <v>122</v>
      </c>
      <c r="BI119" s="29">
        <v>1</v>
      </c>
      <c r="BJ119" s="27" t="s">
        <v>159</v>
      </c>
      <c r="BK119" s="27" t="s">
        <v>121</v>
      </c>
      <c r="BL119" s="27" t="s">
        <v>159</v>
      </c>
      <c r="BM119" s="27" t="s">
        <v>121</v>
      </c>
      <c r="BN119" s="27" t="s">
        <v>159</v>
      </c>
      <c r="BO119" s="27" t="s">
        <v>160</v>
      </c>
      <c r="BP119" s="27" t="s">
        <v>122</v>
      </c>
      <c r="BQ119" s="27" t="s">
        <v>159</v>
      </c>
      <c r="BR119" s="27" t="s">
        <v>121</v>
      </c>
      <c r="BS119" s="27" t="s">
        <v>121</v>
      </c>
      <c r="BT119" s="27" t="s">
        <v>122</v>
      </c>
      <c r="BU119" s="27"/>
      <c r="BV119" s="27"/>
      <c r="BW119" s="29"/>
      <c r="BX119" s="29"/>
      <c r="BY119" s="30"/>
      <c r="BZ119" s="31">
        <v>2</v>
      </c>
      <c r="CA119" s="27"/>
      <c r="CB119" s="27"/>
      <c r="CC119" s="29">
        <v>1</v>
      </c>
      <c r="CD119" s="29">
        <v>1</v>
      </c>
      <c r="CE119" s="30">
        <v>1</v>
      </c>
      <c r="CF119" s="32">
        <v>-0.00051</v>
      </c>
      <c r="CG119" s="33">
        <v>0.00051</v>
      </c>
      <c r="CH119" s="29">
        <f>IF(CG119&lt;0.00015,1,0)</f>
        <v>0</v>
      </c>
      <c r="CI119" s="34">
        <v>-0.00046999999999997044</v>
      </c>
      <c r="CJ119" s="33">
        <v>0.00046999999999997044</v>
      </c>
      <c r="CK119" s="29">
        <f>IF(CJ119&lt;0.00015,1,0)</f>
        <v>0</v>
      </c>
      <c r="CL119" s="29">
        <f>IF(AND(CH119=1,CK119=1),1,0)</f>
        <v>0</v>
      </c>
      <c r="CM119" s="30">
        <f>IF(OR(CH119=1,CK119=1),1,0)</f>
        <v>0</v>
      </c>
      <c r="CN119" s="35">
        <v>1</v>
      </c>
      <c r="CO119" s="36" t="b">
        <f>IF(OR(BU119=AO119,BU119=AN119,BU119=AL119,BW119=AO119,BW119=AN119,BW119=AL119),TRUE,FALSE)</f>
        <v>1</v>
      </c>
      <c r="CP119" s="30"/>
      <c r="CQ119" s="30">
        <v>1</v>
      </c>
      <c r="CR119" s="29">
        <v>1</v>
      </c>
      <c r="CS119" s="31" t="str">
        <f>IF(AND(BZ119=2,CN119=1,OR(CO119=TRUE,CP119="VERIFIED")),"YES","NO")</f>
        <v>YES</v>
      </c>
      <c r="CT119" s="38"/>
    </row>
    <row r="120" spans="1:98" ht="12.75">
      <c r="A120" s="26" t="s">
        <v>255</v>
      </c>
      <c r="B120" s="27" t="s">
        <v>157</v>
      </c>
      <c r="C120" s="28">
        <v>41071</v>
      </c>
      <c r="D120" s="27" t="s">
        <v>119</v>
      </c>
      <c r="E120" s="27" t="s">
        <v>120</v>
      </c>
      <c r="F120" s="27"/>
      <c r="G120" s="29"/>
      <c r="H120" s="29"/>
      <c r="I120" s="29"/>
      <c r="J120" s="29"/>
      <c r="K120" s="29"/>
      <c r="L120" s="29"/>
      <c r="M120" s="29"/>
      <c r="N120" s="29"/>
      <c r="O120" s="29"/>
      <c r="P120" s="29">
        <v>1</v>
      </c>
      <c r="Q120" s="29">
        <v>1</v>
      </c>
      <c r="R120" s="29">
        <v>1</v>
      </c>
      <c r="S120" s="29">
        <v>1</v>
      </c>
      <c r="T120" s="29">
        <v>0</v>
      </c>
      <c r="U120" s="29">
        <v>2</v>
      </c>
      <c r="V120" s="29">
        <v>3</v>
      </c>
      <c r="W120" s="29">
        <v>3</v>
      </c>
      <c r="X120" s="29">
        <v>2</v>
      </c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>
        <v>2</v>
      </c>
      <c r="AT120" s="30" t="s">
        <v>121</v>
      </c>
      <c r="AU120" s="31"/>
      <c r="AV120" s="29"/>
      <c r="AW120" s="29"/>
      <c r="AX120" s="29"/>
      <c r="AY120" s="27"/>
      <c r="AZ120" s="27"/>
      <c r="BA120" s="27"/>
      <c r="BB120" s="27"/>
      <c r="BC120" s="28">
        <v>41095</v>
      </c>
      <c r="BD120" s="27"/>
      <c r="BE120" s="27"/>
      <c r="BF120" s="27" t="s">
        <v>122</v>
      </c>
      <c r="BG120" s="27" t="s">
        <v>122</v>
      </c>
      <c r="BH120" s="27" t="s">
        <v>122</v>
      </c>
      <c r="BI120" s="29">
        <v>1</v>
      </c>
      <c r="BJ120" s="27" t="s">
        <v>159</v>
      </c>
      <c r="BK120" s="27" t="s">
        <v>121</v>
      </c>
      <c r="BL120" s="27" t="s">
        <v>159</v>
      </c>
      <c r="BM120" s="27" t="s">
        <v>121</v>
      </c>
      <c r="BN120" s="27" t="s">
        <v>159</v>
      </c>
      <c r="BO120" s="27" t="s">
        <v>160</v>
      </c>
      <c r="BP120" s="27" t="s">
        <v>122</v>
      </c>
      <c r="BQ120" s="29">
        <v>1</v>
      </c>
      <c r="BR120" s="27" t="s">
        <v>122</v>
      </c>
      <c r="BS120" s="27" t="s">
        <v>121</v>
      </c>
      <c r="BT120" s="27" t="s">
        <v>122</v>
      </c>
      <c r="BU120" s="27"/>
      <c r="BV120" s="27"/>
      <c r="BW120" s="29"/>
      <c r="BX120" s="29"/>
      <c r="BY120" s="30"/>
      <c r="BZ120" s="31">
        <v>2</v>
      </c>
      <c r="CA120" s="27"/>
      <c r="CB120" s="27"/>
      <c r="CC120" s="29">
        <v>1</v>
      </c>
      <c r="CD120" s="29">
        <v>1</v>
      </c>
      <c r="CE120" s="30">
        <v>1</v>
      </c>
      <c r="CF120" s="32">
        <v>0.00041999999999999937</v>
      </c>
      <c r="CG120" s="33">
        <v>0.00041999999999999937</v>
      </c>
      <c r="CH120" s="29">
        <f>IF(CG120&lt;0.00015,1,0)</f>
        <v>0</v>
      </c>
      <c r="CI120" s="34">
        <v>0.00023999999999801958</v>
      </c>
      <c r="CJ120" s="33">
        <v>0.00023999999999801958</v>
      </c>
      <c r="CK120" s="29">
        <f>IF(CJ120&lt;0.00015,1,0)</f>
        <v>0</v>
      </c>
      <c r="CL120" s="29">
        <f>IF(AND(CH120=1,CK120=1),1,0)</f>
        <v>0</v>
      </c>
      <c r="CM120" s="30">
        <f>IF(OR(CH120=1,CK120=1),1,0)</f>
        <v>0</v>
      </c>
      <c r="CN120" s="35">
        <v>1</v>
      </c>
      <c r="CO120" s="36" t="b">
        <f>IF(OR(BU120=AO120,BU120=AN120,BU120=AL120,BW120=AO120,BW120=AN120,BW120=AL120),TRUE,FALSE)</f>
        <v>1</v>
      </c>
      <c r="CP120" s="30"/>
      <c r="CQ120" s="30">
        <v>1</v>
      </c>
      <c r="CR120" s="29">
        <v>1</v>
      </c>
      <c r="CS120" s="31" t="str">
        <f>IF(AND(BZ120=2,CN120=1,OR(CO120=TRUE,CP120="VERIFIED")),"YES","NO")</f>
        <v>YES</v>
      </c>
      <c r="CT120" s="38"/>
    </row>
    <row r="121" spans="1:98" ht="12.75">
      <c r="A121" s="26" t="s">
        <v>256</v>
      </c>
      <c r="B121" s="27" t="s">
        <v>157</v>
      </c>
      <c r="C121" s="28">
        <v>41071</v>
      </c>
      <c r="D121" s="27" t="s">
        <v>119</v>
      </c>
      <c r="E121" s="27" t="s">
        <v>120</v>
      </c>
      <c r="F121" s="27"/>
      <c r="G121" s="29"/>
      <c r="H121" s="29"/>
      <c r="I121" s="29"/>
      <c r="J121" s="29"/>
      <c r="K121" s="29"/>
      <c r="L121" s="29"/>
      <c r="M121" s="29"/>
      <c r="N121" s="29"/>
      <c r="O121" s="29"/>
      <c r="P121" s="29">
        <v>1</v>
      </c>
      <c r="Q121" s="29">
        <v>1</v>
      </c>
      <c r="R121" s="29">
        <v>1</v>
      </c>
      <c r="S121" s="29">
        <v>1</v>
      </c>
      <c r="T121" s="29">
        <v>0</v>
      </c>
      <c r="U121" s="29">
        <v>2</v>
      </c>
      <c r="V121" s="29">
        <v>3</v>
      </c>
      <c r="W121" s="29">
        <v>3</v>
      </c>
      <c r="X121" s="29">
        <v>2</v>
      </c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>
        <v>2</v>
      </c>
      <c r="AT121" s="30" t="s">
        <v>121</v>
      </c>
      <c r="AU121" s="31"/>
      <c r="AV121" s="29"/>
      <c r="AW121" s="29"/>
      <c r="AX121" s="29"/>
      <c r="AY121" s="27"/>
      <c r="AZ121" s="27"/>
      <c r="BA121" s="27"/>
      <c r="BB121" s="27"/>
      <c r="BC121" s="28">
        <v>41095</v>
      </c>
      <c r="BD121" s="27"/>
      <c r="BE121" s="27"/>
      <c r="BF121" s="27" t="s">
        <v>122</v>
      </c>
      <c r="BG121" s="27" t="s">
        <v>122</v>
      </c>
      <c r="BH121" s="27" t="s">
        <v>122</v>
      </c>
      <c r="BI121" s="29">
        <v>1</v>
      </c>
      <c r="BJ121" s="27" t="s">
        <v>159</v>
      </c>
      <c r="BK121" s="27" t="s">
        <v>121</v>
      </c>
      <c r="BL121" s="27" t="s">
        <v>159</v>
      </c>
      <c r="BM121" s="27" t="s">
        <v>121</v>
      </c>
      <c r="BN121" s="27" t="s">
        <v>159</v>
      </c>
      <c r="BO121" s="27" t="s">
        <v>160</v>
      </c>
      <c r="BP121" s="27" t="s">
        <v>122</v>
      </c>
      <c r="BQ121" s="29">
        <v>1</v>
      </c>
      <c r="BR121" s="27" t="s">
        <v>122</v>
      </c>
      <c r="BS121" s="27" t="s">
        <v>121</v>
      </c>
      <c r="BT121" s="27" t="s">
        <v>122</v>
      </c>
      <c r="BU121" s="27"/>
      <c r="BV121" s="27"/>
      <c r="BW121" s="29"/>
      <c r="BX121" s="29"/>
      <c r="BY121" s="30"/>
      <c r="BZ121" s="31">
        <v>2</v>
      </c>
      <c r="CA121" s="27"/>
      <c r="CB121" s="27"/>
      <c r="CC121" s="29">
        <v>1</v>
      </c>
      <c r="CD121" s="29">
        <v>1</v>
      </c>
      <c r="CE121" s="30">
        <v>1</v>
      </c>
      <c r="CF121" s="32">
        <v>5.999999999999929E-05</v>
      </c>
      <c r="CG121" s="33">
        <v>5.999999999999929E-05</v>
      </c>
      <c r="CH121" s="29">
        <f>IF(CG121&lt;0.00015,1,0)</f>
        <v>1</v>
      </c>
      <c r="CI121" s="34">
        <v>-3.0000000002416982E-05</v>
      </c>
      <c r="CJ121" s="33">
        <v>3.0000000002416982E-05</v>
      </c>
      <c r="CK121" s="29">
        <f>IF(CJ121&lt;0.00015,1,0)</f>
        <v>1</v>
      </c>
      <c r="CL121" s="29">
        <f>IF(AND(CH121=1,CK121=1),1,0)</f>
        <v>1</v>
      </c>
      <c r="CM121" s="30">
        <f>IF(OR(CH121=1,CK121=1),1,0)</f>
        <v>1</v>
      </c>
      <c r="CN121" s="35">
        <v>1</v>
      </c>
      <c r="CO121" s="36" t="b">
        <f>IF(OR(BU121=AO121,BU121=AN121,BU121=AL121,BW121=AO121,BW121=AN121,BW121=AL121),TRUE,FALSE)</f>
        <v>1</v>
      </c>
      <c r="CP121" s="30"/>
      <c r="CQ121" s="30">
        <v>1</v>
      </c>
      <c r="CR121" s="29">
        <v>1</v>
      </c>
      <c r="CS121" s="31" t="str">
        <f>IF(AND(BZ121=2,CN121=1,OR(CO121=TRUE,CP121="VERIFIED")),"YES","NO")</f>
        <v>YES</v>
      </c>
      <c r="CT121" s="38"/>
    </row>
    <row r="122" spans="1:98" ht="12.75">
      <c r="A122" s="26" t="s">
        <v>257</v>
      </c>
      <c r="B122" s="27" t="s">
        <v>118</v>
      </c>
      <c r="C122" s="28">
        <v>41073</v>
      </c>
      <c r="D122" s="27" t="s">
        <v>119</v>
      </c>
      <c r="E122" s="27" t="s">
        <v>120</v>
      </c>
      <c r="F122" s="27"/>
      <c r="G122" s="29"/>
      <c r="H122" s="29"/>
      <c r="I122" s="29"/>
      <c r="J122" s="29"/>
      <c r="K122" s="29"/>
      <c r="L122" s="29"/>
      <c r="M122" s="29"/>
      <c r="N122" s="29"/>
      <c r="O122" s="29"/>
      <c r="P122" s="29">
        <v>1</v>
      </c>
      <c r="Q122" s="29">
        <v>1</v>
      </c>
      <c r="R122" s="29">
        <v>1</v>
      </c>
      <c r="S122" s="29">
        <v>2</v>
      </c>
      <c r="T122" s="29">
        <v>0</v>
      </c>
      <c r="U122" s="29">
        <v>2</v>
      </c>
      <c r="V122" s="29">
        <v>3</v>
      </c>
      <c r="W122" s="29">
        <v>3</v>
      </c>
      <c r="X122" s="29">
        <v>2</v>
      </c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>
        <v>2</v>
      </c>
      <c r="AT122" s="30" t="s">
        <v>121</v>
      </c>
      <c r="AU122" s="31"/>
      <c r="AV122" s="29"/>
      <c r="AW122" s="29"/>
      <c r="AX122" s="29"/>
      <c r="AY122" s="29"/>
      <c r="AZ122" s="27"/>
      <c r="BA122" s="27"/>
      <c r="BB122" s="27"/>
      <c r="BC122" s="28">
        <v>41095</v>
      </c>
      <c r="BD122" s="49"/>
      <c r="BE122" s="27"/>
      <c r="BF122" s="27" t="s">
        <v>122</v>
      </c>
      <c r="BG122" s="27" t="s">
        <v>122</v>
      </c>
      <c r="BH122" s="27" t="s">
        <v>122</v>
      </c>
      <c r="BI122" s="29">
        <v>1</v>
      </c>
      <c r="BJ122" s="27" t="s">
        <v>159</v>
      </c>
      <c r="BK122" s="27" t="s">
        <v>121</v>
      </c>
      <c r="BL122" s="27" t="s">
        <v>159</v>
      </c>
      <c r="BM122" s="27" t="s">
        <v>121</v>
      </c>
      <c r="BN122" s="27" t="s">
        <v>159</v>
      </c>
      <c r="BO122" s="27" t="s">
        <v>160</v>
      </c>
      <c r="BP122" s="27" t="s">
        <v>122</v>
      </c>
      <c r="BQ122" s="29">
        <v>1</v>
      </c>
      <c r="BR122" s="27" t="s">
        <v>122</v>
      </c>
      <c r="BS122" s="27" t="s">
        <v>121</v>
      </c>
      <c r="BT122" s="27" t="s">
        <v>122</v>
      </c>
      <c r="BU122" s="27"/>
      <c r="BV122" s="27"/>
      <c r="BW122" s="29"/>
      <c r="BX122" s="29"/>
      <c r="BY122" s="30"/>
      <c r="BZ122" s="31">
        <v>2</v>
      </c>
      <c r="CA122" s="27"/>
      <c r="CB122" s="29"/>
      <c r="CC122" s="29">
        <v>1</v>
      </c>
      <c r="CD122" s="29">
        <v>1</v>
      </c>
      <c r="CE122" s="30">
        <v>1</v>
      </c>
      <c r="CF122" s="32">
        <v>4.0000000000000105E-05</v>
      </c>
      <c r="CG122" s="33">
        <v>4.0000000000000105E-05</v>
      </c>
      <c r="CH122" s="29">
        <f>IF(CG122&lt;0.00015,1,0)</f>
        <v>1</v>
      </c>
      <c r="CI122" s="34">
        <v>0.00010000000000331966</v>
      </c>
      <c r="CJ122" s="33">
        <v>0.00010000000000331966</v>
      </c>
      <c r="CK122" s="29">
        <f>IF(CJ122&lt;0.00015,1,0)</f>
        <v>1</v>
      </c>
      <c r="CL122" s="29">
        <f>IF(AND(CH122=1,CK122=1),1,0)</f>
        <v>1</v>
      </c>
      <c r="CM122" s="30">
        <f>IF(OR(CH122=1,CK122=1),1,0)</f>
        <v>1</v>
      </c>
      <c r="CN122" s="35">
        <v>1</v>
      </c>
      <c r="CO122" s="36" t="b">
        <f>IF(OR(BU122=AO122,BU122=AN122,BU122=AL122,BW122=AO122,BW122=AN122,BW122=AL122),TRUE,FALSE)</f>
        <v>1</v>
      </c>
      <c r="CP122" s="30"/>
      <c r="CQ122" s="30">
        <v>2</v>
      </c>
      <c r="CR122" s="29">
        <v>1</v>
      </c>
      <c r="CS122" s="31" t="str">
        <f>IF(AND(BZ122=2,CN122=1,OR(CO122=TRUE,CP122="VERIFIED")),"YES","NO")</f>
        <v>YES</v>
      </c>
      <c r="CT122" s="38"/>
    </row>
    <row r="123" spans="1:98" ht="12.75">
      <c r="A123" s="26" t="s">
        <v>258</v>
      </c>
      <c r="B123" s="27" t="s">
        <v>118</v>
      </c>
      <c r="C123" s="28">
        <v>41073</v>
      </c>
      <c r="D123" s="27" t="s">
        <v>119</v>
      </c>
      <c r="E123" s="27" t="s">
        <v>120</v>
      </c>
      <c r="F123" s="27"/>
      <c r="G123" s="29"/>
      <c r="H123" s="29"/>
      <c r="I123" s="29"/>
      <c r="J123" s="29"/>
      <c r="K123" s="29"/>
      <c r="L123" s="29"/>
      <c r="M123" s="29"/>
      <c r="N123" s="29"/>
      <c r="O123" s="29"/>
      <c r="P123" s="29">
        <v>1</v>
      </c>
      <c r="Q123" s="29">
        <v>1</v>
      </c>
      <c r="R123" s="29">
        <v>1</v>
      </c>
      <c r="S123" s="29">
        <v>1</v>
      </c>
      <c r="T123" s="29">
        <v>0</v>
      </c>
      <c r="U123" s="29">
        <v>2</v>
      </c>
      <c r="V123" s="29">
        <v>3</v>
      </c>
      <c r="W123" s="29">
        <v>3</v>
      </c>
      <c r="X123" s="29">
        <v>2</v>
      </c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>
        <v>1</v>
      </c>
      <c r="AT123" s="30">
        <v>1</v>
      </c>
      <c r="AU123" s="31"/>
      <c r="AV123" s="29"/>
      <c r="AW123" s="29"/>
      <c r="AX123" s="29"/>
      <c r="AY123" s="27"/>
      <c r="AZ123" s="27"/>
      <c r="BA123" s="27"/>
      <c r="BB123" s="27"/>
      <c r="BC123" s="28">
        <v>41095</v>
      </c>
      <c r="BD123" s="49"/>
      <c r="BE123" s="27"/>
      <c r="BF123" s="29">
        <v>1</v>
      </c>
      <c r="BG123" s="29">
        <v>1</v>
      </c>
      <c r="BH123" s="29">
        <v>1</v>
      </c>
      <c r="BI123" s="29">
        <v>1</v>
      </c>
      <c r="BJ123" s="29">
        <v>2</v>
      </c>
      <c r="BK123" s="27" t="s">
        <v>121</v>
      </c>
      <c r="BL123" s="29">
        <v>2</v>
      </c>
      <c r="BM123" s="29" t="s">
        <v>121</v>
      </c>
      <c r="BN123" s="29">
        <v>2</v>
      </c>
      <c r="BO123" s="29">
        <v>3</v>
      </c>
      <c r="BP123" s="29">
        <v>1</v>
      </c>
      <c r="BQ123" s="29">
        <v>1</v>
      </c>
      <c r="BR123" s="29">
        <v>1</v>
      </c>
      <c r="BS123" s="27" t="s">
        <v>121</v>
      </c>
      <c r="BT123" s="29">
        <v>1</v>
      </c>
      <c r="BU123" s="29"/>
      <c r="BV123" s="29"/>
      <c r="BW123" s="29"/>
      <c r="BX123" s="29"/>
      <c r="BY123" s="30"/>
      <c r="BZ123" s="31">
        <v>2</v>
      </c>
      <c r="CA123" s="27"/>
      <c r="CB123" s="29"/>
      <c r="CC123" s="29">
        <v>1</v>
      </c>
      <c r="CD123" s="29">
        <v>1</v>
      </c>
      <c r="CE123" s="30">
        <v>1</v>
      </c>
      <c r="CF123" s="32">
        <v>4.99999999999997E-05</v>
      </c>
      <c r="CG123" s="33">
        <v>4.99999999999997E-05</v>
      </c>
      <c r="CH123" s="29">
        <f>IF(CG123&lt;0.00015,1,0)</f>
        <v>1</v>
      </c>
      <c r="CI123" s="34">
        <v>-4.99999999945544E-05</v>
      </c>
      <c r="CJ123" s="33">
        <v>4.99999999945544E-05</v>
      </c>
      <c r="CK123" s="29">
        <f>IF(CJ123&lt;0.00015,1,0)</f>
        <v>1</v>
      </c>
      <c r="CL123" s="29">
        <f>IF(AND(CH123=1,CK123=1),1,0)</f>
        <v>1</v>
      </c>
      <c r="CM123" s="30">
        <f>IF(OR(CH123=1,CK123=1),1,0)</f>
        <v>1</v>
      </c>
      <c r="CN123" s="35">
        <v>1</v>
      </c>
      <c r="CO123" s="36" t="b">
        <f>IF(OR(BU123=AO123,BU123=AN123,BU123=AL123,BW123=AO123,BW123=AN123,BW123=AL123),TRUE,FALSE)</f>
        <v>1</v>
      </c>
      <c r="CP123" s="30"/>
      <c r="CQ123" s="30">
        <v>2</v>
      </c>
      <c r="CR123" s="29">
        <v>1</v>
      </c>
      <c r="CS123" s="31" t="str">
        <f>IF(AND(BZ123=2,CN123=1,OR(CO123=TRUE,CP123="VERIFIED")),"YES","NO")</f>
        <v>YES</v>
      </c>
      <c r="CT123" s="38"/>
    </row>
    <row r="124" spans="1:98" ht="12.75">
      <c r="A124" s="26" t="s">
        <v>259</v>
      </c>
      <c r="B124" s="27" t="s">
        <v>118</v>
      </c>
      <c r="C124" s="28">
        <v>41073</v>
      </c>
      <c r="D124" s="27" t="s">
        <v>119</v>
      </c>
      <c r="E124" s="27" t="s">
        <v>120</v>
      </c>
      <c r="F124" s="27"/>
      <c r="G124" s="29"/>
      <c r="H124" s="29"/>
      <c r="I124" s="29"/>
      <c r="J124" s="29"/>
      <c r="K124" s="29"/>
      <c r="L124" s="29"/>
      <c r="M124" s="29"/>
      <c r="N124" s="29"/>
      <c r="O124" s="29"/>
      <c r="P124" s="29">
        <v>1</v>
      </c>
      <c r="Q124" s="29">
        <v>1</v>
      </c>
      <c r="R124" s="29">
        <v>1</v>
      </c>
      <c r="S124" s="29">
        <v>2</v>
      </c>
      <c r="T124" s="29">
        <v>4</v>
      </c>
      <c r="U124" s="29">
        <v>2</v>
      </c>
      <c r="V124" s="29">
        <v>3</v>
      </c>
      <c r="W124" s="29">
        <v>3</v>
      </c>
      <c r="X124" s="29">
        <v>1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>
        <v>2</v>
      </c>
      <c r="AT124" s="30" t="s">
        <v>121</v>
      </c>
      <c r="AU124" s="31"/>
      <c r="AV124" s="29"/>
      <c r="AW124" s="29"/>
      <c r="AX124" s="29"/>
      <c r="AY124" s="27"/>
      <c r="AZ124" s="27"/>
      <c r="BA124" s="27"/>
      <c r="BB124" s="27"/>
      <c r="BC124" s="28">
        <v>41095</v>
      </c>
      <c r="BD124" s="27"/>
      <c r="BE124" s="27"/>
      <c r="BF124" s="27" t="s">
        <v>122</v>
      </c>
      <c r="BG124" s="27" t="s">
        <v>122</v>
      </c>
      <c r="BH124" s="27" t="s">
        <v>122</v>
      </c>
      <c r="BI124" s="29">
        <v>1</v>
      </c>
      <c r="BJ124" s="27" t="s">
        <v>159</v>
      </c>
      <c r="BK124" s="27" t="s">
        <v>121</v>
      </c>
      <c r="BL124" s="27" t="s">
        <v>159</v>
      </c>
      <c r="BM124" s="27" t="s">
        <v>121</v>
      </c>
      <c r="BN124" s="27" t="s">
        <v>159</v>
      </c>
      <c r="BO124" s="27" t="s">
        <v>160</v>
      </c>
      <c r="BP124" s="27" t="s">
        <v>122</v>
      </c>
      <c r="BQ124" s="29">
        <v>1</v>
      </c>
      <c r="BR124" s="27" t="s">
        <v>122</v>
      </c>
      <c r="BS124" s="27" t="s">
        <v>121</v>
      </c>
      <c r="BT124" s="27" t="s">
        <v>122</v>
      </c>
      <c r="BU124" s="27"/>
      <c r="BV124" s="27"/>
      <c r="BW124" s="29"/>
      <c r="BX124" s="29"/>
      <c r="BY124" s="30"/>
      <c r="BZ124" s="31">
        <v>2</v>
      </c>
      <c r="CA124" s="27"/>
      <c r="CB124" s="29"/>
      <c r="CC124" s="29">
        <v>2</v>
      </c>
      <c r="CD124" s="29">
        <v>1</v>
      </c>
      <c r="CE124" s="30" t="s">
        <v>121</v>
      </c>
      <c r="CF124" s="32">
        <v>2.0000000000000052E-05</v>
      </c>
      <c r="CG124" s="33">
        <v>2.0000000000000052E-05</v>
      </c>
      <c r="CH124" s="29">
        <f>IF(CG124&lt;0.00015,1,0)</f>
        <v>1</v>
      </c>
      <c r="CI124" s="34">
        <v>0.0003799999999998249</v>
      </c>
      <c r="CJ124" s="33">
        <v>0.0003799999999998249</v>
      </c>
      <c r="CK124" s="29">
        <f>IF(CJ124&lt;0.00015,1,0)</f>
        <v>0</v>
      </c>
      <c r="CL124" s="29">
        <f>IF(AND(CH124=1,CK124=1),1,0)</f>
        <v>0</v>
      </c>
      <c r="CM124" s="30">
        <f>IF(OR(CH124=1,CK124=1),1,0)</f>
        <v>1</v>
      </c>
      <c r="CN124" s="35">
        <v>1</v>
      </c>
      <c r="CO124" s="36" t="b">
        <f>FALSE</f>
        <v>0</v>
      </c>
      <c r="CP124" s="30" t="s">
        <v>236</v>
      </c>
      <c r="CQ124" s="30">
        <v>2</v>
      </c>
      <c r="CR124" s="29">
        <v>1</v>
      </c>
      <c r="CS124" s="31" t="str">
        <f>IF(AND(BZ124=2,CN124=1,OR(CO124=TRUE,CP124="VERIFIED")),"YES","NO")</f>
        <v>YES</v>
      </c>
      <c r="CT124" s="38"/>
    </row>
    <row r="125" spans="1:98" ht="12.75">
      <c r="A125" s="26" t="s">
        <v>260</v>
      </c>
      <c r="B125" s="27" t="s">
        <v>118</v>
      </c>
      <c r="C125" s="28">
        <v>41073</v>
      </c>
      <c r="D125" s="27" t="s">
        <v>119</v>
      </c>
      <c r="E125" s="27" t="s">
        <v>120</v>
      </c>
      <c r="F125" s="27"/>
      <c r="G125" s="29"/>
      <c r="H125" s="29"/>
      <c r="I125" s="29"/>
      <c r="J125" s="29"/>
      <c r="K125" s="29"/>
      <c r="L125" s="29"/>
      <c r="M125" s="29"/>
      <c r="N125" s="29"/>
      <c r="O125" s="29"/>
      <c r="P125" s="29">
        <v>1</v>
      </c>
      <c r="Q125" s="29">
        <v>1</v>
      </c>
      <c r="R125" s="29">
        <v>1</v>
      </c>
      <c r="S125" s="29">
        <v>2</v>
      </c>
      <c r="T125" s="29">
        <v>3</v>
      </c>
      <c r="U125" s="29">
        <v>2</v>
      </c>
      <c r="V125" s="29">
        <v>3</v>
      </c>
      <c r="W125" s="29">
        <v>3</v>
      </c>
      <c r="X125" s="29">
        <v>1</v>
      </c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>
        <v>2</v>
      </c>
      <c r="AT125" s="30" t="s">
        <v>121</v>
      </c>
      <c r="AU125" s="31"/>
      <c r="AV125" s="29"/>
      <c r="AW125" s="29"/>
      <c r="AX125" s="29"/>
      <c r="AY125" s="27"/>
      <c r="AZ125" s="27"/>
      <c r="BA125" s="27"/>
      <c r="BB125" s="27"/>
      <c r="BC125" s="28">
        <v>41095</v>
      </c>
      <c r="BD125" s="27"/>
      <c r="BE125" s="27"/>
      <c r="BF125" s="27" t="s">
        <v>122</v>
      </c>
      <c r="BG125" s="27" t="s">
        <v>122</v>
      </c>
      <c r="BH125" s="27" t="s">
        <v>122</v>
      </c>
      <c r="BI125" s="29">
        <v>1</v>
      </c>
      <c r="BJ125" s="27" t="s">
        <v>159</v>
      </c>
      <c r="BK125" s="27" t="s">
        <v>121</v>
      </c>
      <c r="BL125" s="27" t="s">
        <v>159</v>
      </c>
      <c r="BM125" s="27" t="s">
        <v>121</v>
      </c>
      <c r="BN125" s="27" t="s">
        <v>159</v>
      </c>
      <c r="BO125" s="27" t="s">
        <v>160</v>
      </c>
      <c r="BP125" s="27" t="s">
        <v>122</v>
      </c>
      <c r="BQ125" s="29">
        <v>1</v>
      </c>
      <c r="BR125" s="27" t="s">
        <v>122</v>
      </c>
      <c r="BS125" s="27" t="s">
        <v>121</v>
      </c>
      <c r="BT125" s="27" t="s">
        <v>122</v>
      </c>
      <c r="BU125" s="27"/>
      <c r="BV125" s="27"/>
      <c r="BW125" s="29"/>
      <c r="BX125" s="29"/>
      <c r="BY125" s="30"/>
      <c r="BZ125" s="31">
        <v>2</v>
      </c>
      <c r="CA125" s="27"/>
      <c r="CB125" s="29"/>
      <c r="CC125" s="29">
        <v>1</v>
      </c>
      <c r="CD125" s="29">
        <v>1</v>
      </c>
      <c r="CE125" s="30">
        <v>1</v>
      </c>
      <c r="CF125" s="32">
        <v>0.0019199999999999998</v>
      </c>
      <c r="CG125" s="33">
        <v>0.0019199999999999998</v>
      </c>
      <c r="CH125" s="29">
        <f>IF(CG125&lt;0.00015,1,0)</f>
        <v>0</v>
      </c>
      <c r="CI125" s="34">
        <v>0.009850000000000136</v>
      </c>
      <c r="CJ125" s="33">
        <v>0.009850000000000136</v>
      </c>
      <c r="CK125" s="29">
        <f>IF(CJ125&lt;0.00015,1,0)</f>
        <v>0</v>
      </c>
      <c r="CL125" s="29">
        <f>IF(AND(CH125=1,CK125=1),1,0)</f>
        <v>0</v>
      </c>
      <c r="CM125" s="30">
        <f>IF(OR(CH125=1,CK125=1),1,0)</f>
        <v>0</v>
      </c>
      <c r="CN125" s="35">
        <v>1</v>
      </c>
      <c r="CO125" s="36" t="b">
        <f>IF(OR(BU125=AO125,BU125=AN125,BU125=AL125,BW125=AO125,BW125=AN125,BW125=AL125),TRUE,FALSE)</f>
        <v>1</v>
      </c>
      <c r="CP125" s="30"/>
      <c r="CQ125" s="30">
        <v>2</v>
      </c>
      <c r="CR125" s="29">
        <v>1</v>
      </c>
      <c r="CS125" s="31" t="str">
        <f>IF(AND(BZ125=2,CN125=1,OR(CO125=TRUE,CP125="VERIFIED")),"YES","NO")</f>
        <v>YES</v>
      </c>
      <c r="CT125" s="38"/>
    </row>
    <row r="126" spans="1:98" ht="12.75">
      <c r="A126" s="26" t="s">
        <v>261</v>
      </c>
      <c r="B126" s="27" t="s">
        <v>118</v>
      </c>
      <c r="C126" s="28">
        <v>41073</v>
      </c>
      <c r="D126" s="27" t="s">
        <v>119</v>
      </c>
      <c r="E126" s="27" t="s">
        <v>120</v>
      </c>
      <c r="F126" s="27"/>
      <c r="G126" s="29"/>
      <c r="H126" s="29"/>
      <c r="I126" s="29"/>
      <c r="J126" s="29"/>
      <c r="K126" s="29"/>
      <c r="L126" s="29"/>
      <c r="M126" s="29"/>
      <c r="N126" s="29"/>
      <c r="O126" s="29"/>
      <c r="P126" s="29">
        <v>1</v>
      </c>
      <c r="Q126" s="29">
        <v>1</v>
      </c>
      <c r="R126" s="29">
        <v>1</v>
      </c>
      <c r="S126" s="29">
        <v>2</v>
      </c>
      <c r="T126" s="29">
        <v>1</v>
      </c>
      <c r="U126" s="29">
        <v>2</v>
      </c>
      <c r="V126" s="29">
        <v>3</v>
      </c>
      <c r="W126" s="29">
        <v>3</v>
      </c>
      <c r="X126" s="29">
        <v>2</v>
      </c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>
        <v>2</v>
      </c>
      <c r="AT126" s="30" t="s">
        <v>121</v>
      </c>
      <c r="AU126" s="31"/>
      <c r="AV126" s="29"/>
      <c r="AW126" s="29"/>
      <c r="AX126" s="29"/>
      <c r="AY126" s="27"/>
      <c r="AZ126" s="27"/>
      <c r="BA126" s="27"/>
      <c r="BB126" s="27"/>
      <c r="BC126" s="28">
        <v>41094</v>
      </c>
      <c r="BD126" s="49"/>
      <c r="BE126" s="27"/>
      <c r="BF126" s="27" t="s">
        <v>122</v>
      </c>
      <c r="BG126" s="27" t="s">
        <v>122</v>
      </c>
      <c r="BH126" s="27" t="s">
        <v>122</v>
      </c>
      <c r="BI126" s="29">
        <v>1</v>
      </c>
      <c r="BJ126" s="27" t="s">
        <v>159</v>
      </c>
      <c r="BK126" s="27" t="s">
        <v>121</v>
      </c>
      <c r="BL126" s="27" t="s">
        <v>159</v>
      </c>
      <c r="BM126" s="27" t="s">
        <v>121</v>
      </c>
      <c r="BN126" s="27" t="s">
        <v>159</v>
      </c>
      <c r="BO126" s="27" t="s">
        <v>160</v>
      </c>
      <c r="BP126" s="27" t="s">
        <v>122</v>
      </c>
      <c r="BQ126" s="29">
        <v>1</v>
      </c>
      <c r="BR126" s="27" t="s">
        <v>122</v>
      </c>
      <c r="BS126" s="27" t="s">
        <v>121</v>
      </c>
      <c r="BT126" s="27" t="s">
        <v>122</v>
      </c>
      <c r="BU126" s="27"/>
      <c r="BV126" s="27"/>
      <c r="BW126" s="29"/>
      <c r="BX126" s="29"/>
      <c r="BY126" s="30"/>
      <c r="BZ126" s="31">
        <v>2</v>
      </c>
      <c r="CA126" s="27"/>
      <c r="CB126" s="29"/>
      <c r="CC126" s="29">
        <v>1</v>
      </c>
      <c r="CD126" s="29">
        <v>1</v>
      </c>
      <c r="CE126" s="30">
        <v>1</v>
      </c>
      <c r="CF126" s="32">
        <v>-2.0000000000000052E-05</v>
      </c>
      <c r="CG126" s="33">
        <v>2.0000000000000052E-05</v>
      </c>
      <c r="CH126" s="29">
        <f>IF(CG126&lt;0.00015,1,0)</f>
        <v>1</v>
      </c>
      <c r="CI126" s="34">
        <v>3.0000000002416982E-05</v>
      </c>
      <c r="CJ126" s="33">
        <v>3.0000000002416982E-05</v>
      </c>
      <c r="CK126" s="29">
        <f>IF(CJ126&lt;0.00015,1,0)</f>
        <v>1</v>
      </c>
      <c r="CL126" s="29">
        <f>IF(AND(CH126=1,CK126=1),1,0)</f>
        <v>1</v>
      </c>
      <c r="CM126" s="30">
        <f>IF(OR(CH126=1,CK126=1),1,0)</f>
        <v>1</v>
      </c>
      <c r="CN126" s="35">
        <v>1</v>
      </c>
      <c r="CO126" s="36" t="b">
        <f>IF(OR(BU126=AO126,BU126=AN126,BU126=AL126,BW126=AO126,BW126=AN126,BW126=AL126),TRUE,FALSE)</f>
        <v>1</v>
      </c>
      <c r="CP126" s="30"/>
      <c r="CQ126" s="30">
        <v>2</v>
      </c>
      <c r="CR126" s="29">
        <v>1</v>
      </c>
      <c r="CS126" s="31" t="str">
        <f>IF(AND(BZ126=2,CN126=1,OR(CO126=TRUE,CP126="VERIFIED")),"YES","NO")</f>
        <v>YES</v>
      </c>
      <c r="CT126" s="38"/>
    </row>
    <row r="127" spans="1:98" ht="12.75">
      <c r="A127" s="26" t="s">
        <v>262</v>
      </c>
      <c r="B127" s="27" t="s">
        <v>118</v>
      </c>
      <c r="C127" s="28">
        <v>41073</v>
      </c>
      <c r="D127" s="27" t="s">
        <v>119</v>
      </c>
      <c r="E127" s="27" t="s">
        <v>120</v>
      </c>
      <c r="F127" s="27"/>
      <c r="G127" s="29"/>
      <c r="H127" s="29"/>
      <c r="I127" s="29"/>
      <c r="J127" s="29"/>
      <c r="K127" s="29"/>
      <c r="L127" s="29"/>
      <c r="M127" s="29"/>
      <c r="N127" s="29"/>
      <c r="O127" s="29"/>
      <c r="P127" s="29">
        <v>1</v>
      </c>
      <c r="Q127" s="29">
        <v>1</v>
      </c>
      <c r="R127" s="29">
        <v>1</v>
      </c>
      <c r="S127" s="29">
        <v>2</v>
      </c>
      <c r="T127" s="29">
        <v>3</v>
      </c>
      <c r="U127" s="29">
        <v>2</v>
      </c>
      <c r="V127" s="29">
        <v>3</v>
      </c>
      <c r="W127" s="29">
        <v>3</v>
      </c>
      <c r="X127" s="29">
        <v>2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>
        <v>2</v>
      </c>
      <c r="AT127" s="30" t="s">
        <v>121</v>
      </c>
      <c r="AU127" s="31"/>
      <c r="AV127" s="29"/>
      <c r="AW127" s="29"/>
      <c r="AX127" s="29"/>
      <c r="AY127" s="27"/>
      <c r="AZ127" s="27"/>
      <c r="BA127" s="27"/>
      <c r="BB127" s="27"/>
      <c r="BC127" s="28">
        <v>41094</v>
      </c>
      <c r="BD127" s="49"/>
      <c r="BE127" s="27"/>
      <c r="BF127" s="27" t="s">
        <v>122</v>
      </c>
      <c r="BG127" s="27" t="s">
        <v>122</v>
      </c>
      <c r="BH127" s="27" t="s">
        <v>122</v>
      </c>
      <c r="BI127" s="29">
        <v>1</v>
      </c>
      <c r="BJ127" s="27" t="s">
        <v>159</v>
      </c>
      <c r="BK127" s="27" t="s">
        <v>121</v>
      </c>
      <c r="BL127" s="27" t="s">
        <v>159</v>
      </c>
      <c r="BM127" s="27" t="s">
        <v>121</v>
      </c>
      <c r="BN127" s="27" t="s">
        <v>159</v>
      </c>
      <c r="BO127" s="27" t="s">
        <v>160</v>
      </c>
      <c r="BP127" s="27" t="s">
        <v>122</v>
      </c>
      <c r="BQ127" s="29">
        <v>1</v>
      </c>
      <c r="BR127" s="27" t="s">
        <v>122</v>
      </c>
      <c r="BS127" s="27" t="s">
        <v>121</v>
      </c>
      <c r="BT127" s="27" t="s">
        <v>122</v>
      </c>
      <c r="BU127" s="27"/>
      <c r="BV127" s="27"/>
      <c r="BW127" s="29"/>
      <c r="BX127" s="29"/>
      <c r="BY127" s="30"/>
      <c r="BZ127" s="31">
        <v>2</v>
      </c>
      <c r="CA127" s="27"/>
      <c r="CB127" s="29"/>
      <c r="CC127" s="29">
        <v>1</v>
      </c>
      <c r="CD127" s="29">
        <v>1</v>
      </c>
      <c r="CE127" s="30">
        <v>1</v>
      </c>
      <c r="CF127" s="32">
        <v>-2.0000000000000052E-05</v>
      </c>
      <c r="CG127" s="33">
        <v>2.0000000000000052E-05</v>
      </c>
      <c r="CH127" s="29">
        <f>IF(CG127&lt;0.00015,1,0)</f>
        <v>1</v>
      </c>
      <c r="CI127" s="34">
        <v>1.0000000003174137E-05</v>
      </c>
      <c r="CJ127" s="33">
        <v>1.0000000003174137E-05</v>
      </c>
      <c r="CK127" s="29">
        <f>IF(CJ127&lt;0.00015,1,0)</f>
        <v>1</v>
      </c>
      <c r="CL127" s="29">
        <f>IF(AND(CH127=1,CK127=1),1,0)</f>
        <v>1</v>
      </c>
      <c r="CM127" s="30">
        <f>IF(OR(CH127=1,CK127=1),1,0)</f>
        <v>1</v>
      </c>
      <c r="CN127" s="35">
        <v>1</v>
      </c>
      <c r="CO127" s="36" t="b">
        <f>IF(OR(BU127=AO127,BU127=AN127,BU127=AL127,BW127=AO127,BW127=AN127,BW127=AL127),TRUE,FALSE)</f>
        <v>1</v>
      </c>
      <c r="CP127" s="30"/>
      <c r="CQ127" s="30">
        <v>2</v>
      </c>
      <c r="CR127" s="29">
        <v>1</v>
      </c>
      <c r="CS127" s="31" t="str">
        <f>IF(AND(BZ127=2,CN127=1,OR(CO127=TRUE,CP127="VERIFIED")),"YES","NO")</f>
        <v>YES</v>
      </c>
      <c r="CT127" s="38"/>
    </row>
    <row r="128" spans="1:98" ht="12.75">
      <c r="A128" s="26" t="s">
        <v>263</v>
      </c>
      <c r="B128" s="27" t="s">
        <v>118</v>
      </c>
      <c r="C128" s="28">
        <v>41073</v>
      </c>
      <c r="D128" s="27" t="s">
        <v>119</v>
      </c>
      <c r="E128" s="27" t="s">
        <v>120</v>
      </c>
      <c r="F128" s="27"/>
      <c r="G128" s="29"/>
      <c r="H128" s="29"/>
      <c r="I128" s="29"/>
      <c r="J128" s="29"/>
      <c r="K128" s="29"/>
      <c r="L128" s="29"/>
      <c r="M128" s="29"/>
      <c r="N128" s="29"/>
      <c r="O128" s="29"/>
      <c r="P128" s="29">
        <v>1</v>
      </c>
      <c r="Q128" s="29">
        <v>1</v>
      </c>
      <c r="R128" s="29">
        <v>1</v>
      </c>
      <c r="S128" s="29">
        <v>2</v>
      </c>
      <c r="T128" s="29">
        <v>5</v>
      </c>
      <c r="U128" s="29">
        <v>2</v>
      </c>
      <c r="V128" s="29">
        <v>3</v>
      </c>
      <c r="W128" s="29">
        <v>3</v>
      </c>
      <c r="X128" s="29">
        <v>2</v>
      </c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>
        <v>2</v>
      </c>
      <c r="AT128" s="30" t="s">
        <v>121</v>
      </c>
      <c r="AU128" s="31"/>
      <c r="AV128" s="29"/>
      <c r="AW128" s="29"/>
      <c r="AX128" s="29"/>
      <c r="AY128" s="29"/>
      <c r="AZ128" s="27"/>
      <c r="BA128" s="27"/>
      <c r="BB128" s="27"/>
      <c r="BC128" s="28">
        <v>41094</v>
      </c>
      <c r="BD128" s="49"/>
      <c r="BE128" s="27"/>
      <c r="BF128" s="27" t="s">
        <v>122</v>
      </c>
      <c r="BG128" s="27" t="s">
        <v>122</v>
      </c>
      <c r="BH128" s="27" t="s">
        <v>122</v>
      </c>
      <c r="BI128" s="29">
        <v>1</v>
      </c>
      <c r="BJ128" s="27" t="s">
        <v>159</v>
      </c>
      <c r="BK128" s="27" t="s">
        <v>121</v>
      </c>
      <c r="BL128" s="27" t="s">
        <v>159</v>
      </c>
      <c r="BM128" s="27" t="s">
        <v>121</v>
      </c>
      <c r="BN128" s="27" t="s">
        <v>159</v>
      </c>
      <c r="BO128" s="27" t="s">
        <v>160</v>
      </c>
      <c r="BP128" s="27" t="s">
        <v>122</v>
      </c>
      <c r="BQ128" s="29">
        <v>1</v>
      </c>
      <c r="BR128" s="27" t="s">
        <v>122</v>
      </c>
      <c r="BS128" s="27" t="s">
        <v>121</v>
      </c>
      <c r="BT128" s="27" t="s">
        <v>122</v>
      </c>
      <c r="BU128" s="27"/>
      <c r="BV128" s="27"/>
      <c r="BW128" s="29"/>
      <c r="BX128" s="29"/>
      <c r="BY128" s="30"/>
      <c r="BZ128" s="31">
        <v>2</v>
      </c>
      <c r="CA128" s="27"/>
      <c r="CB128" s="29"/>
      <c r="CC128" s="29">
        <v>1</v>
      </c>
      <c r="CD128" s="29">
        <v>1</v>
      </c>
      <c r="CE128" s="30">
        <v>1</v>
      </c>
      <c r="CF128" s="32">
        <v>4.99999999999997E-05</v>
      </c>
      <c r="CG128" s="33">
        <v>4.99999999999997E-05</v>
      </c>
      <c r="CH128" s="29">
        <f>IF(CG128&lt;0.00015,1,0)</f>
        <v>1</v>
      </c>
      <c r="CI128" s="34">
        <v>0</v>
      </c>
      <c r="CJ128" s="33">
        <v>0</v>
      </c>
      <c r="CK128" s="29">
        <f>IF(CJ128&lt;0.00015,1,0)</f>
        <v>1</v>
      </c>
      <c r="CL128" s="29">
        <f>IF(AND(CH128=1,CK128=1),1,0)</f>
        <v>1</v>
      </c>
      <c r="CM128" s="30">
        <f>IF(OR(CH128=1,CK128=1),1,0)</f>
        <v>1</v>
      </c>
      <c r="CN128" s="35">
        <v>1</v>
      </c>
      <c r="CO128" s="36" t="b">
        <f>IF(OR(BU128=AO128,BU128=AN128,BU128=AL128,BW128=AO128,BW128=AN128,BW128=AL128),TRUE,FALSE)</f>
        <v>1</v>
      </c>
      <c r="CP128" s="30"/>
      <c r="CQ128" s="30">
        <v>2</v>
      </c>
      <c r="CR128" s="29">
        <v>1</v>
      </c>
      <c r="CS128" s="31" t="str">
        <f>IF(AND(BZ128=2,CN128=1,OR(CO128=TRUE,CP128="VERIFIED")),"YES","NO")</f>
        <v>YES</v>
      </c>
      <c r="CT128" s="38"/>
    </row>
    <row r="129" spans="1:98" ht="12.75">
      <c r="A129" s="26" t="s">
        <v>264</v>
      </c>
      <c r="B129" s="27" t="s">
        <v>118</v>
      </c>
      <c r="C129" s="28">
        <v>41073</v>
      </c>
      <c r="D129" s="27" t="s">
        <v>119</v>
      </c>
      <c r="E129" s="27" t="s">
        <v>120</v>
      </c>
      <c r="F129" s="27"/>
      <c r="G129" s="29"/>
      <c r="H129" s="29"/>
      <c r="I129" s="29"/>
      <c r="J129" s="29"/>
      <c r="K129" s="29"/>
      <c r="L129" s="29"/>
      <c r="M129" s="29"/>
      <c r="N129" s="29"/>
      <c r="O129" s="29"/>
      <c r="P129" s="29">
        <v>1</v>
      </c>
      <c r="Q129" s="29">
        <v>1</v>
      </c>
      <c r="R129" s="29">
        <v>1</v>
      </c>
      <c r="S129" s="29">
        <v>2</v>
      </c>
      <c r="T129" s="29">
        <v>0</v>
      </c>
      <c r="U129" s="29">
        <v>2</v>
      </c>
      <c r="V129" s="29">
        <v>3</v>
      </c>
      <c r="W129" s="29">
        <v>3</v>
      </c>
      <c r="X129" s="29">
        <v>2</v>
      </c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>
        <v>2</v>
      </c>
      <c r="AT129" s="30" t="s">
        <v>121</v>
      </c>
      <c r="AU129" s="31"/>
      <c r="AV129" s="29"/>
      <c r="AW129" s="29"/>
      <c r="AX129" s="29"/>
      <c r="AY129" s="27"/>
      <c r="AZ129" s="27"/>
      <c r="BA129" s="27"/>
      <c r="BB129" s="27"/>
      <c r="BC129" s="28">
        <v>41095</v>
      </c>
      <c r="BD129" s="27"/>
      <c r="BE129" s="27"/>
      <c r="BF129" s="27" t="s">
        <v>122</v>
      </c>
      <c r="BG129" s="27" t="s">
        <v>122</v>
      </c>
      <c r="BH129" s="27" t="s">
        <v>122</v>
      </c>
      <c r="BI129" s="29">
        <v>1</v>
      </c>
      <c r="BJ129" s="27" t="s">
        <v>159</v>
      </c>
      <c r="BK129" s="27" t="s">
        <v>121</v>
      </c>
      <c r="BL129" s="27" t="s">
        <v>159</v>
      </c>
      <c r="BM129" s="27" t="s">
        <v>121</v>
      </c>
      <c r="BN129" s="27" t="s">
        <v>159</v>
      </c>
      <c r="BO129" s="27" t="s">
        <v>160</v>
      </c>
      <c r="BP129" s="27" t="s">
        <v>122</v>
      </c>
      <c r="BQ129" s="29">
        <v>1</v>
      </c>
      <c r="BR129" s="27" t="s">
        <v>122</v>
      </c>
      <c r="BS129" s="27" t="s">
        <v>121</v>
      </c>
      <c r="BT129" s="27" t="s">
        <v>122</v>
      </c>
      <c r="BU129" s="27"/>
      <c r="BV129" s="27"/>
      <c r="BW129" s="29"/>
      <c r="BX129" s="29"/>
      <c r="BY129" s="30"/>
      <c r="BZ129" s="31">
        <v>2</v>
      </c>
      <c r="CA129" s="27"/>
      <c r="CB129" s="29"/>
      <c r="CC129" s="29">
        <v>1</v>
      </c>
      <c r="CD129" s="29">
        <v>1</v>
      </c>
      <c r="CE129" s="30">
        <v>1</v>
      </c>
      <c r="CF129" s="32">
        <v>2.0000000000000052E-05</v>
      </c>
      <c r="CG129" s="33">
        <v>2.0000000000000052E-05</v>
      </c>
      <c r="CH129" s="29">
        <f>IF(CG129&lt;0.00015,1,0)</f>
        <v>1</v>
      </c>
      <c r="CI129" s="34">
        <v>3.999999999848569E-05</v>
      </c>
      <c r="CJ129" s="33">
        <v>3.999999999848569E-05</v>
      </c>
      <c r="CK129" s="29">
        <f>IF(CJ129&lt;0.00015,1,0)</f>
        <v>1</v>
      </c>
      <c r="CL129" s="29">
        <f>IF(AND(CH129=1,CK129=1),1,0)</f>
        <v>1</v>
      </c>
      <c r="CM129" s="30">
        <f>IF(OR(CH129=1,CK129=1),1,0)</f>
        <v>1</v>
      </c>
      <c r="CN129" s="35">
        <v>1</v>
      </c>
      <c r="CO129" s="36" t="b">
        <f>IF(OR(BU129=AO129,BU129=AN129,BU129=AL129,BW129=AO129,BW129=AN129,BW129=AL129),TRUE,FALSE)</f>
        <v>1</v>
      </c>
      <c r="CP129" s="30"/>
      <c r="CQ129" s="30">
        <v>2</v>
      </c>
      <c r="CR129" s="30">
        <v>1</v>
      </c>
      <c r="CS129" s="31" t="str">
        <f>IF(AND(BZ129=2,CN129=1,OR(CO129=TRUE,CP129="VERIFIED")),"YES","NO")</f>
        <v>YES</v>
      </c>
      <c r="CT129" s="38"/>
    </row>
    <row r="130" spans="1:98" ht="12.75">
      <c r="A130" s="26" t="s">
        <v>265</v>
      </c>
      <c r="B130" s="27" t="s">
        <v>118</v>
      </c>
      <c r="C130" s="28">
        <v>41073</v>
      </c>
      <c r="D130" s="27" t="s">
        <v>119</v>
      </c>
      <c r="E130" s="27" t="s">
        <v>120</v>
      </c>
      <c r="F130" s="27"/>
      <c r="G130" s="29"/>
      <c r="H130" s="29"/>
      <c r="I130" s="29"/>
      <c r="J130" s="29"/>
      <c r="K130" s="29"/>
      <c r="L130" s="29"/>
      <c r="M130" s="29"/>
      <c r="N130" s="29"/>
      <c r="O130" s="29"/>
      <c r="P130" s="29">
        <v>1</v>
      </c>
      <c r="Q130" s="29">
        <v>1</v>
      </c>
      <c r="R130" s="29">
        <v>1</v>
      </c>
      <c r="S130" s="29">
        <v>2</v>
      </c>
      <c r="T130" s="29">
        <v>0</v>
      </c>
      <c r="U130" s="29">
        <v>2</v>
      </c>
      <c r="V130" s="29">
        <v>3</v>
      </c>
      <c r="W130" s="29">
        <v>3</v>
      </c>
      <c r="X130" s="29">
        <v>2</v>
      </c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>
        <v>2</v>
      </c>
      <c r="AT130" s="30" t="s">
        <v>121</v>
      </c>
      <c r="AU130" s="31"/>
      <c r="AV130" s="29"/>
      <c r="AW130" s="29"/>
      <c r="AX130" s="29"/>
      <c r="AY130" s="27"/>
      <c r="AZ130" s="27"/>
      <c r="BA130" s="27"/>
      <c r="BB130" s="27"/>
      <c r="BC130" s="28">
        <v>41094</v>
      </c>
      <c r="BD130" s="27"/>
      <c r="BE130" s="27"/>
      <c r="BF130" s="27">
        <v>1</v>
      </c>
      <c r="BG130" s="27">
        <v>1</v>
      </c>
      <c r="BH130" s="27">
        <v>1</v>
      </c>
      <c r="BI130" s="29">
        <v>1</v>
      </c>
      <c r="BJ130" s="27">
        <v>2</v>
      </c>
      <c r="BK130" s="27" t="s">
        <v>121</v>
      </c>
      <c r="BL130" s="27">
        <v>2</v>
      </c>
      <c r="BM130" s="27" t="s">
        <v>121</v>
      </c>
      <c r="BN130" s="27">
        <v>2</v>
      </c>
      <c r="BO130" s="27">
        <v>3</v>
      </c>
      <c r="BP130" s="27">
        <v>1</v>
      </c>
      <c r="BQ130" s="29">
        <v>1</v>
      </c>
      <c r="BR130" s="27">
        <v>1</v>
      </c>
      <c r="BS130" s="27" t="s">
        <v>121</v>
      </c>
      <c r="BT130" s="27">
        <v>1</v>
      </c>
      <c r="BU130" s="27"/>
      <c r="BV130" s="27"/>
      <c r="BW130" s="29"/>
      <c r="BX130" s="29"/>
      <c r="BY130" s="30"/>
      <c r="BZ130" s="31">
        <v>2</v>
      </c>
      <c r="CA130" s="27"/>
      <c r="CB130" s="29"/>
      <c r="CC130" s="29">
        <v>1</v>
      </c>
      <c r="CD130" s="29">
        <v>1</v>
      </c>
      <c r="CE130" s="30">
        <v>1</v>
      </c>
      <c r="CF130" s="32">
        <v>5.999999999999994E-05</v>
      </c>
      <c r="CG130" s="33">
        <v>5.999999999999994E-05</v>
      </c>
      <c r="CH130" s="29">
        <f>IF(CG130&lt;0.00015,1,0)</f>
        <v>1</v>
      </c>
      <c r="CI130" s="34">
        <v>2.0000000006348273E-05</v>
      </c>
      <c r="CJ130" s="33">
        <v>2.0000000006348273E-05</v>
      </c>
      <c r="CK130" s="29">
        <f>IF(CJ130&lt;0.00015,1,0)</f>
        <v>1</v>
      </c>
      <c r="CL130" s="29">
        <f>IF(AND(CH130=1,CK130=1),1,0)</f>
        <v>1</v>
      </c>
      <c r="CM130" s="30">
        <f>IF(OR(CH130=1,CK130=1),1,0)</f>
        <v>1</v>
      </c>
      <c r="CN130" s="35">
        <v>1</v>
      </c>
      <c r="CO130" s="36" t="b">
        <f>IF(OR(BU130=AO130,BU130=AN130,BU130=AL130,BW130=AO130,BW130=AN130,BW130=AL130),TRUE,FALSE)</f>
        <v>1</v>
      </c>
      <c r="CP130" s="30"/>
      <c r="CQ130" s="30">
        <v>2</v>
      </c>
      <c r="CR130" s="29">
        <v>1</v>
      </c>
      <c r="CS130" s="31" t="str">
        <f>IF(AND(BZ130=2,CN130=1,OR(CO130=TRUE,CP130="VERIFIED")),"YES","NO")</f>
        <v>YES</v>
      </c>
      <c r="CT130" s="38"/>
    </row>
    <row r="131" spans="1:98" ht="12.75">
      <c r="A131" s="26" t="s">
        <v>266</v>
      </c>
      <c r="B131" s="27" t="s">
        <v>118</v>
      </c>
      <c r="C131" s="28">
        <v>41073</v>
      </c>
      <c r="D131" s="27" t="s">
        <v>119</v>
      </c>
      <c r="E131" s="27" t="s">
        <v>120</v>
      </c>
      <c r="F131" s="27"/>
      <c r="G131" s="29"/>
      <c r="H131" s="29"/>
      <c r="I131" s="29"/>
      <c r="J131" s="29"/>
      <c r="K131" s="29"/>
      <c r="L131" s="29"/>
      <c r="M131" s="29"/>
      <c r="N131" s="29"/>
      <c r="O131" s="29"/>
      <c r="P131" s="29">
        <v>1</v>
      </c>
      <c r="Q131" s="29">
        <v>1</v>
      </c>
      <c r="R131" s="29">
        <v>1</v>
      </c>
      <c r="S131" s="29">
        <v>2</v>
      </c>
      <c r="T131" s="29">
        <v>0</v>
      </c>
      <c r="U131" s="29">
        <v>2</v>
      </c>
      <c r="V131" s="29">
        <v>3</v>
      </c>
      <c r="W131" s="29">
        <v>3</v>
      </c>
      <c r="X131" s="29">
        <v>2</v>
      </c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>
        <v>2</v>
      </c>
      <c r="AT131" s="30" t="s">
        <v>121</v>
      </c>
      <c r="AU131" s="31"/>
      <c r="AV131" s="29"/>
      <c r="AW131" s="29"/>
      <c r="AX131" s="29"/>
      <c r="AY131" s="29"/>
      <c r="AZ131" s="29"/>
      <c r="BA131" s="27"/>
      <c r="BB131" s="27"/>
      <c r="BC131" s="28">
        <v>41094</v>
      </c>
      <c r="BD131" s="27"/>
      <c r="BE131" s="27"/>
      <c r="BF131" s="27" t="s">
        <v>122</v>
      </c>
      <c r="BG131" s="27" t="s">
        <v>122</v>
      </c>
      <c r="BH131" s="27" t="s">
        <v>122</v>
      </c>
      <c r="BI131" s="29">
        <v>1</v>
      </c>
      <c r="BJ131" s="27" t="s">
        <v>159</v>
      </c>
      <c r="BK131" s="27" t="s">
        <v>121</v>
      </c>
      <c r="BL131" s="27" t="s">
        <v>159</v>
      </c>
      <c r="BM131" s="27" t="s">
        <v>121</v>
      </c>
      <c r="BN131" s="27" t="s">
        <v>159</v>
      </c>
      <c r="BO131" s="27" t="s">
        <v>160</v>
      </c>
      <c r="BP131" s="27" t="s">
        <v>122</v>
      </c>
      <c r="BQ131" s="29">
        <v>1</v>
      </c>
      <c r="BR131" s="27" t="s">
        <v>122</v>
      </c>
      <c r="BS131" s="27" t="s">
        <v>121</v>
      </c>
      <c r="BT131" s="27" t="s">
        <v>122</v>
      </c>
      <c r="BU131" s="27"/>
      <c r="BV131" s="27"/>
      <c r="BW131" s="29"/>
      <c r="BX131" s="29"/>
      <c r="BY131" s="30"/>
      <c r="BZ131" s="31">
        <v>2</v>
      </c>
      <c r="CA131" s="27"/>
      <c r="CB131" s="29"/>
      <c r="CC131" s="29">
        <v>1</v>
      </c>
      <c r="CD131" s="29">
        <v>1</v>
      </c>
      <c r="CE131" s="30">
        <v>1</v>
      </c>
      <c r="CF131" s="32">
        <v>3.000000000000008E-05</v>
      </c>
      <c r="CG131" s="33">
        <v>3.000000000000008E-05</v>
      </c>
      <c r="CH131" s="29">
        <f>IF(CG131&lt;0.00015,1,0)</f>
        <v>1</v>
      </c>
      <c r="CI131" s="34">
        <v>8.000000000407681E-05</v>
      </c>
      <c r="CJ131" s="33">
        <v>8.000000000407681E-05</v>
      </c>
      <c r="CK131" s="29">
        <f>IF(CJ131&lt;0.00015,1,0)</f>
        <v>1</v>
      </c>
      <c r="CL131" s="29">
        <f>IF(AND(CH131=1,CK131=1),1,0)</f>
        <v>1</v>
      </c>
      <c r="CM131" s="30">
        <f>IF(OR(CH131=1,CK131=1),1,0)</f>
        <v>1</v>
      </c>
      <c r="CN131" s="35">
        <v>1</v>
      </c>
      <c r="CO131" s="36" t="b">
        <f>IF(OR(BU131=AO131,BU131=AN131,BU131=AL131,BW131=AO131,BW131=AN131,BW131=AL131),TRUE,FALSE)</f>
        <v>1</v>
      </c>
      <c r="CP131" s="30"/>
      <c r="CQ131" s="30">
        <v>2</v>
      </c>
      <c r="CR131" s="29">
        <v>1</v>
      </c>
      <c r="CS131" s="31" t="str">
        <f>IF(AND(BZ131=2,CN131=1,OR(CO131=TRUE,CP131="VERIFIED")),"YES","NO")</f>
        <v>YES</v>
      </c>
      <c r="CT131" s="38"/>
    </row>
    <row r="132" spans="1:98" ht="12.75">
      <c r="A132" s="26" t="s">
        <v>267</v>
      </c>
      <c r="B132" s="27" t="s">
        <v>118</v>
      </c>
      <c r="C132" s="28">
        <v>41073</v>
      </c>
      <c r="D132" s="27" t="s">
        <v>119</v>
      </c>
      <c r="E132" s="27" t="s">
        <v>120</v>
      </c>
      <c r="F132" s="27"/>
      <c r="G132" s="29"/>
      <c r="H132" s="29"/>
      <c r="I132" s="29"/>
      <c r="J132" s="29"/>
      <c r="K132" s="29"/>
      <c r="L132" s="29"/>
      <c r="M132" s="29"/>
      <c r="N132" s="29"/>
      <c r="O132" s="29"/>
      <c r="P132" s="29">
        <v>1</v>
      </c>
      <c r="Q132" s="29">
        <v>1</v>
      </c>
      <c r="R132" s="29">
        <v>1</v>
      </c>
      <c r="S132" s="29">
        <v>2</v>
      </c>
      <c r="T132" s="29">
        <v>0</v>
      </c>
      <c r="U132" s="29">
        <v>2</v>
      </c>
      <c r="V132" s="29">
        <v>3</v>
      </c>
      <c r="W132" s="29">
        <v>3</v>
      </c>
      <c r="X132" s="29">
        <v>2</v>
      </c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>
        <v>2</v>
      </c>
      <c r="AT132" s="30" t="s">
        <v>121</v>
      </c>
      <c r="AU132" s="31"/>
      <c r="AV132" s="29"/>
      <c r="AW132" s="29"/>
      <c r="AX132" s="29"/>
      <c r="AY132" s="27"/>
      <c r="AZ132" s="27"/>
      <c r="BA132" s="27"/>
      <c r="BB132" s="27"/>
      <c r="BC132" s="28">
        <v>41095</v>
      </c>
      <c r="BD132" s="27"/>
      <c r="BE132" s="27"/>
      <c r="BF132" s="27" t="s">
        <v>122</v>
      </c>
      <c r="BG132" s="27" t="s">
        <v>122</v>
      </c>
      <c r="BH132" s="27" t="s">
        <v>122</v>
      </c>
      <c r="BI132" s="29">
        <v>1</v>
      </c>
      <c r="BJ132" s="27" t="s">
        <v>159</v>
      </c>
      <c r="BK132" s="27" t="s">
        <v>121</v>
      </c>
      <c r="BL132" s="27" t="s">
        <v>159</v>
      </c>
      <c r="BM132" s="27" t="s">
        <v>121</v>
      </c>
      <c r="BN132" s="27" t="s">
        <v>159</v>
      </c>
      <c r="BO132" s="27" t="s">
        <v>160</v>
      </c>
      <c r="BP132" s="27" t="s">
        <v>122</v>
      </c>
      <c r="BQ132" s="29">
        <v>1</v>
      </c>
      <c r="BR132" s="27" t="s">
        <v>122</v>
      </c>
      <c r="BS132" s="27" t="s">
        <v>121</v>
      </c>
      <c r="BT132" s="27" t="s">
        <v>122</v>
      </c>
      <c r="BU132" s="27"/>
      <c r="BV132" s="27"/>
      <c r="BW132" s="29"/>
      <c r="BX132" s="29"/>
      <c r="BY132" s="30"/>
      <c r="BZ132" s="31">
        <v>2</v>
      </c>
      <c r="CA132" s="27"/>
      <c r="CB132" s="29"/>
      <c r="CC132" s="29">
        <v>1</v>
      </c>
      <c r="CD132" s="29">
        <v>1</v>
      </c>
      <c r="CE132" s="30">
        <v>1</v>
      </c>
      <c r="CF132" s="32"/>
      <c r="CG132" s="33"/>
      <c r="CH132" s="29"/>
      <c r="CI132" s="34"/>
      <c r="CJ132" s="33"/>
      <c r="CK132" s="29"/>
      <c r="CL132" s="29"/>
      <c r="CM132" s="30"/>
      <c r="CN132" s="35">
        <v>1</v>
      </c>
      <c r="CO132" s="36" t="b">
        <f>IF(OR(BU132=AO132,BU132=AN132,BU132=AL132,BW132=AO132,BW132=AN132,BW132=AL132),TRUE,FALSE)</f>
        <v>1</v>
      </c>
      <c r="CP132" s="30"/>
      <c r="CQ132" s="30">
        <v>2</v>
      </c>
      <c r="CR132" s="29">
        <v>1</v>
      </c>
      <c r="CS132" s="31" t="str">
        <f>IF(AND(BZ132=2,CN132=1,OR(CO132=TRUE,CP132="VERIFIED")),"YES","NO")</f>
        <v>YES</v>
      </c>
      <c r="CT132" s="38"/>
    </row>
    <row r="133" spans="1:98" ht="12.75">
      <c r="A133" s="26" t="s">
        <v>268</v>
      </c>
      <c r="B133" s="27" t="s">
        <v>118</v>
      </c>
      <c r="C133" s="28">
        <v>41073</v>
      </c>
      <c r="D133" s="27" t="s">
        <v>119</v>
      </c>
      <c r="E133" s="27" t="s">
        <v>120</v>
      </c>
      <c r="F133" s="27"/>
      <c r="G133" s="29"/>
      <c r="H133" s="29"/>
      <c r="I133" s="29"/>
      <c r="J133" s="29"/>
      <c r="K133" s="29"/>
      <c r="L133" s="29"/>
      <c r="M133" s="27"/>
      <c r="N133" s="29"/>
      <c r="O133" s="29"/>
      <c r="P133" s="29">
        <v>1</v>
      </c>
      <c r="Q133" s="29">
        <v>1</v>
      </c>
      <c r="R133" s="29">
        <v>1</v>
      </c>
      <c r="S133" s="29">
        <v>2</v>
      </c>
      <c r="T133" s="29">
        <v>2</v>
      </c>
      <c r="U133" s="29">
        <v>2</v>
      </c>
      <c r="V133" s="29">
        <v>3</v>
      </c>
      <c r="W133" s="29">
        <v>3</v>
      </c>
      <c r="X133" s="29">
        <v>2</v>
      </c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>
        <v>2</v>
      </c>
      <c r="AT133" s="30" t="s">
        <v>121</v>
      </c>
      <c r="AU133" s="31"/>
      <c r="AV133" s="29"/>
      <c r="AW133" s="29"/>
      <c r="AX133" s="29"/>
      <c r="AY133" s="27"/>
      <c r="AZ133" s="27"/>
      <c r="BA133" s="27"/>
      <c r="BB133" s="27"/>
      <c r="BC133" s="28">
        <v>41095</v>
      </c>
      <c r="BD133" s="49"/>
      <c r="BE133" s="27"/>
      <c r="BF133" s="27" t="s">
        <v>122</v>
      </c>
      <c r="BG133" s="27" t="s">
        <v>122</v>
      </c>
      <c r="BH133" s="27" t="s">
        <v>122</v>
      </c>
      <c r="BI133" s="29">
        <v>1</v>
      </c>
      <c r="BJ133" s="27" t="s">
        <v>159</v>
      </c>
      <c r="BK133" s="27" t="s">
        <v>121</v>
      </c>
      <c r="BL133" s="27" t="s">
        <v>159</v>
      </c>
      <c r="BM133" s="27" t="s">
        <v>121</v>
      </c>
      <c r="BN133" s="27" t="s">
        <v>159</v>
      </c>
      <c r="BO133" s="27" t="s">
        <v>160</v>
      </c>
      <c r="BP133" s="27" t="s">
        <v>122</v>
      </c>
      <c r="BQ133" s="29">
        <v>1</v>
      </c>
      <c r="BR133" s="27" t="s">
        <v>122</v>
      </c>
      <c r="BS133" s="27" t="s">
        <v>121</v>
      </c>
      <c r="BT133" s="27" t="s">
        <v>122</v>
      </c>
      <c r="BU133" s="27"/>
      <c r="BV133" s="27"/>
      <c r="BW133" s="29"/>
      <c r="BX133" s="29"/>
      <c r="BY133" s="30"/>
      <c r="BZ133" s="31">
        <v>2</v>
      </c>
      <c r="CA133" s="27"/>
      <c r="CB133" s="29"/>
      <c r="CC133" s="29">
        <v>1</v>
      </c>
      <c r="CD133" s="29">
        <v>1</v>
      </c>
      <c r="CE133" s="30">
        <v>1</v>
      </c>
      <c r="CF133" s="32">
        <v>5.9999999999999724E-05</v>
      </c>
      <c r="CG133" s="33">
        <v>5.9999999999999724E-05</v>
      </c>
      <c r="CH133" s="29">
        <f>IF(CG133&lt;0.00015,1,0)</f>
        <v>1</v>
      </c>
      <c r="CI133" s="34">
        <v>0</v>
      </c>
      <c r="CJ133" s="33">
        <v>0</v>
      </c>
      <c r="CK133" s="29">
        <f>IF(CJ133&lt;0.00015,1,0)</f>
        <v>1</v>
      </c>
      <c r="CL133" s="29">
        <f>IF(AND(CH133=1,CK133=1),1,0)</f>
        <v>1</v>
      </c>
      <c r="CM133" s="30">
        <f>IF(OR(CH133=1,CK133=1),1,0)</f>
        <v>1</v>
      </c>
      <c r="CN133" s="35">
        <v>1</v>
      </c>
      <c r="CO133" s="36" t="b">
        <f>IF(OR(BU133=AO133,BU133=AN133,BU133=AL133,BW133=AO133,BW133=AN133,BW133=AL133),TRUE,FALSE)</f>
        <v>1</v>
      </c>
      <c r="CP133" s="30"/>
      <c r="CQ133" s="30">
        <v>2</v>
      </c>
      <c r="CR133" s="29">
        <v>1</v>
      </c>
      <c r="CS133" s="31" t="str">
        <f>IF(AND(BZ133=2,CN133=1,OR(CO133=TRUE,CP133="VERIFIED")),"YES","NO")</f>
        <v>YES</v>
      </c>
      <c r="CT133" s="38"/>
    </row>
    <row r="134" spans="1:98" ht="12.75">
      <c r="A134" s="26" t="s">
        <v>269</v>
      </c>
      <c r="B134" s="27" t="s">
        <v>118</v>
      </c>
      <c r="C134" s="28">
        <v>41072</v>
      </c>
      <c r="D134" s="27" t="s">
        <v>119</v>
      </c>
      <c r="E134" s="27" t="s">
        <v>120</v>
      </c>
      <c r="F134" s="27"/>
      <c r="G134" s="29"/>
      <c r="H134" s="29"/>
      <c r="I134" s="29"/>
      <c r="J134" s="29"/>
      <c r="K134" s="29"/>
      <c r="L134" s="29"/>
      <c r="M134" s="29"/>
      <c r="N134" s="29"/>
      <c r="O134" s="29"/>
      <c r="P134" s="29">
        <v>1</v>
      </c>
      <c r="Q134" s="29">
        <v>1</v>
      </c>
      <c r="R134" s="29">
        <v>1</v>
      </c>
      <c r="S134" s="29">
        <v>2</v>
      </c>
      <c r="T134" s="29">
        <v>2</v>
      </c>
      <c r="U134" s="29">
        <v>2</v>
      </c>
      <c r="V134" s="29">
        <v>3</v>
      </c>
      <c r="W134" s="29">
        <v>3</v>
      </c>
      <c r="X134" s="29">
        <v>1</v>
      </c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>
        <v>2</v>
      </c>
      <c r="AT134" s="30" t="s">
        <v>121</v>
      </c>
      <c r="AU134" s="31"/>
      <c r="AV134" s="29"/>
      <c r="AW134" s="29"/>
      <c r="AX134" s="29"/>
      <c r="AY134" s="27"/>
      <c r="AZ134" s="27"/>
      <c r="BA134" s="27"/>
      <c r="BB134" s="27"/>
      <c r="BC134" s="28">
        <v>41095</v>
      </c>
      <c r="BD134" s="27"/>
      <c r="BE134" s="27"/>
      <c r="BF134" s="27" t="s">
        <v>122</v>
      </c>
      <c r="BG134" s="27" t="s">
        <v>122</v>
      </c>
      <c r="BH134" s="27" t="s">
        <v>122</v>
      </c>
      <c r="BI134" s="29">
        <v>1</v>
      </c>
      <c r="BJ134" s="27" t="s">
        <v>159</v>
      </c>
      <c r="BK134" s="27" t="s">
        <v>121</v>
      </c>
      <c r="BL134" s="27" t="s">
        <v>159</v>
      </c>
      <c r="BM134" s="27" t="s">
        <v>121</v>
      </c>
      <c r="BN134" s="27" t="s">
        <v>159</v>
      </c>
      <c r="BO134" s="27" t="s">
        <v>160</v>
      </c>
      <c r="BP134" s="27" t="s">
        <v>159</v>
      </c>
      <c r="BQ134" s="29">
        <v>1</v>
      </c>
      <c r="BR134" s="27" t="s">
        <v>122</v>
      </c>
      <c r="BS134" s="27" t="s">
        <v>121</v>
      </c>
      <c r="BT134" s="27" t="s">
        <v>122</v>
      </c>
      <c r="BU134" s="27"/>
      <c r="BV134" s="27"/>
      <c r="BW134" s="29"/>
      <c r="BX134" s="29"/>
      <c r="BY134" s="30"/>
      <c r="BZ134" s="31">
        <v>2</v>
      </c>
      <c r="CA134" s="27"/>
      <c r="CB134" s="29"/>
      <c r="CC134" s="29">
        <v>1</v>
      </c>
      <c r="CD134" s="29">
        <v>1</v>
      </c>
      <c r="CE134" s="30">
        <v>1</v>
      </c>
      <c r="CF134" s="32">
        <v>2.0000000000000052E-05</v>
      </c>
      <c r="CG134" s="33">
        <v>2.0000000000000052E-05</v>
      </c>
      <c r="CH134" s="29">
        <f>IF(CG134&lt;0.00015,1,0)</f>
        <v>1</v>
      </c>
      <c r="CI134" s="34">
        <v>9.999999996068709E-06</v>
      </c>
      <c r="CJ134" s="33">
        <v>9.999999996068709E-06</v>
      </c>
      <c r="CK134" s="29">
        <f>IF(CJ134&lt;0.00015,1,0)</f>
        <v>1</v>
      </c>
      <c r="CL134" s="29">
        <f>IF(AND(CH134=1,CK134=1),1,0)</f>
        <v>1</v>
      </c>
      <c r="CM134" s="30">
        <f>IF(OR(CH134=1,CK134=1),1,0)</f>
        <v>1</v>
      </c>
      <c r="CN134" s="35">
        <v>1</v>
      </c>
      <c r="CO134" s="36" t="b">
        <f>FALSE</f>
        <v>0</v>
      </c>
      <c r="CP134" s="30" t="s">
        <v>236</v>
      </c>
      <c r="CQ134" s="30">
        <v>2</v>
      </c>
      <c r="CR134" s="29">
        <v>1</v>
      </c>
      <c r="CS134" s="31" t="str">
        <f>IF(AND(BZ134=2,CN134=1,OR(CO134=TRUE,CP134="VERIFIED")),"YES","NO")</f>
        <v>YES</v>
      </c>
      <c r="CT134" s="38"/>
    </row>
    <row r="135" spans="1:98" ht="12.75">
      <c r="A135" s="26" t="s">
        <v>270</v>
      </c>
      <c r="B135" s="27" t="s">
        <v>118</v>
      </c>
      <c r="C135" s="28">
        <v>41072</v>
      </c>
      <c r="D135" s="27" t="s">
        <v>119</v>
      </c>
      <c r="E135" s="27" t="s">
        <v>120</v>
      </c>
      <c r="F135" s="27"/>
      <c r="G135" s="29"/>
      <c r="H135" s="29"/>
      <c r="I135" s="29"/>
      <c r="J135" s="29"/>
      <c r="K135" s="29"/>
      <c r="L135" s="29"/>
      <c r="M135" s="29"/>
      <c r="N135" s="29"/>
      <c r="O135" s="29"/>
      <c r="P135" s="29">
        <v>1</v>
      </c>
      <c r="Q135" s="29">
        <v>1</v>
      </c>
      <c r="R135" s="29">
        <v>1</v>
      </c>
      <c r="S135" s="29">
        <v>2</v>
      </c>
      <c r="T135" s="29">
        <v>4</v>
      </c>
      <c r="U135" s="29">
        <v>2</v>
      </c>
      <c r="V135" s="29">
        <v>3</v>
      </c>
      <c r="W135" s="29">
        <v>3</v>
      </c>
      <c r="X135" s="29">
        <v>1</v>
      </c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>
        <v>2</v>
      </c>
      <c r="AT135" s="30" t="s">
        <v>121</v>
      </c>
      <c r="AU135" s="31"/>
      <c r="AV135" s="29"/>
      <c r="AW135" s="29"/>
      <c r="AX135" s="29"/>
      <c r="AY135" s="27"/>
      <c r="AZ135" s="27"/>
      <c r="BA135" s="27"/>
      <c r="BB135" s="27"/>
      <c r="BC135" s="28">
        <v>41095</v>
      </c>
      <c r="BD135" s="27"/>
      <c r="BE135" s="27"/>
      <c r="BF135" s="27" t="s">
        <v>122</v>
      </c>
      <c r="BG135" s="27" t="s">
        <v>122</v>
      </c>
      <c r="BH135" s="27" t="s">
        <v>122</v>
      </c>
      <c r="BI135" s="29">
        <v>1</v>
      </c>
      <c r="BJ135" s="27" t="s">
        <v>159</v>
      </c>
      <c r="BK135" s="27" t="s">
        <v>121</v>
      </c>
      <c r="BL135" s="27" t="s">
        <v>159</v>
      </c>
      <c r="BM135" s="27" t="s">
        <v>121</v>
      </c>
      <c r="BN135" s="27" t="s">
        <v>159</v>
      </c>
      <c r="BO135" s="27" t="s">
        <v>160</v>
      </c>
      <c r="BP135" s="27" t="s">
        <v>122</v>
      </c>
      <c r="BQ135" s="29">
        <v>1</v>
      </c>
      <c r="BR135" s="27" t="s">
        <v>122</v>
      </c>
      <c r="BS135" s="27" t="s">
        <v>121</v>
      </c>
      <c r="BT135" s="27" t="s">
        <v>122</v>
      </c>
      <c r="BU135" s="27"/>
      <c r="BV135" s="27"/>
      <c r="BW135" s="29"/>
      <c r="BX135" s="29"/>
      <c r="BY135" s="30"/>
      <c r="BZ135" s="31">
        <v>2</v>
      </c>
      <c r="CA135" s="27"/>
      <c r="CB135" s="29"/>
      <c r="CC135" s="29">
        <v>1</v>
      </c>
      <c r="CD135" s="29">
        <v>1</v>
      </c>
      <c r="CE135" s="30">
        <v>1</v>
      </c>
      <c r="CF135" s="32">
        <v>9.999999999999593E-06</v>
      </c>
      <c r="CG135" s="33">
        <v>9.999999999999593E-06</v>
      </c>
      <c r="CH135" s="29">
        <f>IF(CG135&lt;0.00015,1,0)</f>
        <v>1</v>
      </c>
      <c r="CI135" s="34">
        <v>3.999999999848569E-05</v>
      </c>
      <c r="CJ135" s="33">
        <v>3.999999999848569E-05</v>
      </c>
      <c r="CK135" s="29">
        <f>IF(CJ135&lt;0.00015,1,0)</f>
        <v>1</v>
      </c>
      <c r="CL135" s="29">
        <f>IF(AND(CH135=1,CK135=1),1,0)</f>
        <v>1</v>
      </c>
      <c r="CM135" s="30">
        <f>IF(OR(CH135=1,CK135=1),1,0)</f>
        <v>1</v>
      </c>
      <c r="CN135" s="35">
        <v>1</v>
      </c>
      <c r="CO135" s="36" t="b">
        <f>IF(OR(BU135=AO135,BU135=AN135,BU135=AL135,BW135=AO135,BW135=AN135,BW135=AL135),TRUE,FALSE)</f>
        <v>1</v>
      </c>
      <c r="CP135" s="30"/>
      <c r="CQ135" s="30">
        <v>2</v>
      </c>
      <c r="CR135" s="29">
        <v>1</v>
      </c>
      <c r="CS135" s="31" t="str">
        <f>IF(AND(BZ135=2,CN135=1,OR(CO135=TRUE,CP135="VERIFIED")),"YES","NO")</f>
        <v>YES</v>
      </c>
      <c r="CT135" s="38"/>
    </row>
    <row r="136" spans="1:98" ht="12.75">
      <c r="A136" s="26" t="s">
        <v>271</v>
      </c>
      <c r="B136" s="27" t="s">
        <v>118</v>
      </c>
      <c r="C136" s="28">
        <v>41072</v>
      </c>
      <c r="D136" s="27" t="s">
        <v>119</v>
      </c>
      <c r="E136" s="27" t="s">
        <v>120</v>
      </c>
      <c r="F136" s="27"/>
      <c r="G136" s="29"/>
      <c r="H136" s="29"/>
      <c r="I136" s="29"/>
      <c r="J136" s="29"/>
      <c r="K136" s="29"/>
      <c r="L136" s="29"/>
      <c r="M136" s="29"/>
      <c r="N136" s="29"/>
      <c r="O136" s="29"/>
      <c r="P136" s="29">
        <v>1</v>
      </c>
      <c r="Q136" s="29">
        <v>1</v>
      </c>
      <c r="R136" s="29">
        <v>1</v>
      </c>
      <c r="S136" s="29">
        <v>2</v>
      </c>
      <c r="T136" s="29">
        <v>2</v>
      </c>
      <c r="U136" s="29">
        <v>2</v>
      </c>
      <c r="V136" s="29">
        <v>3</v>
      </c>
      <c r="W136" s="29">
        <v>3</v>
      </c>
      <c r="X136" s="29">
        <v>2</v>
      </c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>
        <v>2</v>
      </c>
      <c r="AT136" s="30" t="s">
        <v>121</v>
      </c>
      <c r="AU136" s="31"/>
      <c r="AV136" s="29"/>
      <c r="AW136" s="29"/>
      <c r="AX136" s="29"/>
      <c r="AY136" s="29"/>
      <c r="AZ136" s="27"/>
      <c r="BA136" s="27"/>
      <c r="BB136" s="27"/>
      <c r="BC136" s="28">
        <v>41095</v>
      </c>
      <c r="BD136" s="27"/>
      <c r="BE136" s="27"/>
      <c r="BF136" s="27" t="s">
        <v>122</v>
      </c>
      <c r="BG136" s="27" t="s">
        <v>122</v>
      </c>
      <c r="BH136" s="27" t="s">
        <v>122</v>
      </c>
      <c r="BI136" s="29">
        <v>1</v>
      </c>
      <c r="BJ136" s="27" t="s">
        <v>159</v>
      </c>
      <c r="BK136" s="27" t="s">
        <v>121</v>
      </c>
      <c r="BL136" s="27" t="s">
        <v>159</v>
      </c>
      <c r="BM136" s="27" t="s">
        <v>121</v>
      </c>
      <c r="BN136" s="27" t="s">
        <v>159</v>
      </c>
      <c r="BO136" s="27" t="s">
        <v>160</v>
      </c>
      <c r="BP136" s="27" t="s">
        <v>122</v>
      </c>
      <c r="BQ136" s="29">
        <v>1</v>
      </c>
      <c r="BR136" s="27" t="s">
        <v>122</v>
      </c>
      <c r="BS136" s="27" t="s">
        <v>121</v>
      </c>
      <c r="BT136" s="27" t="s">
        <v>122</v>
      </c>
      <c r="BU136" s="27"/>
      <c r="BV136" s="27"/>
      <c r="BW136" s="29"/>
      <c r="BX136" s="29"/>
      <c r="BY136" s="30"/>
      <c r="BZ136" s="31">
        <v>2</v>
      </c>
      <c r="CA136" s="27"/>
      <c r="CB136" s="29"/>
      <c r="CC136" s="29">
        <v>2</v>
      </c>
      <c r="CD136" s="29"/>
      <c r="CE136" s="30" t="s">
        <v>121</v>
      </c>
      <c r="CF136" s="32">
        <v>7.000000000000062E-05</v>
      </c>
      <c r="CG136" s="33">
        <v>7.000000000000062E-05</v>
      </c>
      <c r="CH136" s="29">
        <f>IF(CG136&lt;0.00015,1,0)</f>
        <v>1</v>
      </c>
      <c r="CI136" s="34">
        <v>3.999999999848569E-05</v>
      </c>
      <c r="CJ136" s="33">
        <v>3.999999999848569E-05</v>
      </c>
      <c r="CK136" s="29">
        <f>IF(CJ136&lt;0.00015,1,0)</f>
        <v>1</v>
      </c>
      <c r="CL136" s="29">
        <f>IF(AND(CH136=1,CK136=1),1,0)</f>
        <v>1</v>
      </c>
      <c r="CM136" s="30">
        <f>IF(OR(CH136=1,CK136=1),1,0)</f>
        <v>1</v>
      </c>
      <c r="CN136" s="35">
        <v>1</v>
      </c>
      <c r="CO136" s="36" t="b">
        <f>IF(OR(BU136=AO136,BU136=AN136,BU136=AL136,BW136=AO136,BW136=AN136,BW136=AL136),TRUE,FALSE)</f>
        <v>1</v>
      </c>
      <c r="CP136" s="30"/>
      <c r="CQ136" s="30">
        <v>2</v>
      </c>
      <c r="CR136" s="29">
        <v>1</v>
      </c>
      <c r="CS136" s="31" t="str">
        <f>IF(AND(BZ136=2,CN136=1,OR(CO136=TRUE,CP136="VERIFIED")),"YES","NO")</f>
        <v>YES</v>
      </c>
      <c r="CT136" s="38"/>
    </row>
    <row r="137" spans="1:98" ht="12.75">
      <c r="A137" s="26" t="s">
        <v>272</v>
      </c>
      <c r="B137" s="27" t="s">
        <v>118</v>
      </c>
      <c r="C137" s="28">
        <v>41072</v>
      </c>
      <c r="D137" s="27" t="s">
        <v>119</v>
      </c>
      <c r="E137" s="27" t="s">
        <v>120</v>
      </c>
      <c r="F137" s="27"/>
      <c r="G137" s="29"/>
      <c r="H137" s="29"/>
      <c r="I137" s="29"/>
      <c r="J137" s="29"/>
      <c r="K137" s="29"/>
      <c r="L137" s="29"/>
      <c r="M137" s="29"/>
      <c r="N137" s="29"/>
      <c r="O137" s="29"/>
      <c r="P137" s="29">
        <v>1</v>
      </c>
      <c r="Q137" s="29">
        <v>1</v>
      </c>
      <c r="R137" s="29">
        <v>1</v>
      </c>
      <c r="S137" s="29">
        <v>3</v>
      </c>
      <c r="T137" s="29">
        <v>2</v>
      </c>
      <c r="U137" s="29">
        <v>2</v>
      </c>
      <c r="V137" s="29">
        <v>3</v>
      </c>
      <c r="W137" s="29">
        <v>3</v>
      </c>
      <c r="X137" s="29">
        <v>2</v>
      </c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>
        <v>2</v>
      </c>
      <c r="AT137" s="30" t="s">
        <v>121</v>
      </c>
      <c r="AU137" s="31"/>
      <c r="AV137" s="29"/>
      <c r="AW137" s="29"/>
      <c r="AX137" s="29"/>
      <c r="AY137" s="27"/>
      <c r="AZ137" s="29"/>
      <c r="BA137" s="29"/>
      <c r="BB137" s="27"/>
      <c r="BC137" s="28">
        <v>41095</v>
      </c>
      <c r="BD137" s="27"/>
      <c r="BE137" s="27"/>
      <c r="BF137" s="27" t="s">
        <v>122</v>
      </c>
      <c r="BG137" s="27" t="s">
        <v>122</v>
      </c>
      <c r="BH137" s="27" t="s">
        <v>122</v>
      </c>
      <c r="BI137" s="27" t="s">
        <v>122</v>
      </c>
      <c r="BJ137" s="27" t="s">
        <v>122</v>
      </c>
      <c r="BK137" s="27" t="s">
        <v>121</v>
      </c>
      <c r="BL137" s="27" t="s">
        <v>159</v>
      </c>
      <c r="BM137" s="27" t="s">
        <v>121</v>
      </c>
      <c r="BN137" s="27" t="s">
        <v>159</v>
      </c>
      <c r="BO137" s="27" t="s">
        <v>160</v>
      </c>
      <c r="BP137" s="27" t="s">
        <v>122</v>
      </c>
      <c r="BQ137" s="27" t="s">
        <v>122</v>
      </c>
      <c r="BR137" s="27" t="s">
        <v>122</v>
      </c>
      <c r="BS137" s="27" t="s">
        <v>121</v>
      </c>
      <c r="BT137" s="27" t="s">
        <v>122</v>
      </c>
      <c r="BU137" s="27"/>
      <c r="BV137" s="27"/>
      <c r="BW137" s="29"/>
      <c r="BX137" s="29"/>
      <c r="BY137" s="30"/>
      <c r="BZ137" s="31">
        <v>2</v>
      </c>
      <c r="CA137" s="27"/>
      <c r="CB137" s="29"/>
      <c r="CC137" s="29">
        <v>2</v>
      </c>
      <c r="CD137" s="29">
        <v>1</v>
      </c>
      <c r="CE137" s="30" t="s">
        <v>121</v>
      </c>
      <c r="CF137" s="32">
        <v>-0.0001299999999999999</v>
      </c>
      <c r="CG137" s="33">
        <v>0.0001299999999999999</v>
      </c>
      <c r="CH137" s="29">
        <f>IF(CG137&lt;0.00015,1,0)</f>
        <v>1</v>
      </c>
      <c r="CI137" s="34">
        <v>-0.0001299999999986312</v>
      </c>
      <c r="CJ137" s="33">
        <v>0.0001299999999986312</v>
      </c>
      <c r="CK137" s="29">
        <f>IF(CJ137&lt;0.00015,1,0)</f>
        <v>1</v>
      </c>
      <c r="CL137" s="29">
        <f>IF(AND(CH137=1,CK137=1),1,0)</f>
        <v>1</v>
      </c>
      <c r="CM137" s="30">
        <f>IF(OR(CH137=1,CK137=1),1,0)</f>
        <v>1</v>
      </c>
      <c r="CN137" s="35">
        <v>1</v>
      </c>
      <c r="CO137" s="36" t="b">
        <f>TRUE</f>
        <v>1</v>
      </c>
      <c r="CP137" s="30"/>
      <c r="CQ137" s="30">
        <v>2</v>
      </c>
      <c r="CR137" s="37">
        <v>1</v>
      </c>
      <c r="CS137" s="31" t="str">
        <f>IF(AND(BZ137=2,CN137=1,OR(CO137=TRUE,CP137="VERIFIED")),"YES","NO")</f>
        <v>YES</v>
      </c>
      <c r="CT137" s="38"/>
    </row>
    <row r="138" spans="1:98" ht="12.75">
      <c r="A138" s="26" t="s">
        <v>273</v>
      </c>
      <c r="B138" s="27" t="s">
        <v>118</v>
      </c>
      <c r="C138" s="28">
        <v>41072</v>
      </c>
      <c r="D138" s="27" t="s">
        <v>119</v>
      </c>
      <c r="E138" s="27" t="s">
        <v>120</v>
      </c>
      <c r="F138" s="27"/>
      <c r="G138" s="29"/>
      <c r="H138" s="29"/>
      <c r="I138" s="29"/>
      <c r="J138" s="29"/>
      <c r="K138" s="29"/>
      <c r="L138" s="29"/>
      <c r="M138" s="29"/>
      <c r="N138" s="29"/>
      <c r="O138" s="29"/>
      <c r="P138" s="29">
        <v>1</v>
      </c>
      <c r="Q138" s="29">
        <v>1</v>
      </c>
      <c r="R138" s="29">
        <v>1</v>
      </c>
      <c r="S138" s="29">
        <v>2</v>
      </c>
      <c r="T138" s="29">
        <v>5</v>
      </c>
      <c r="U138" s="29">
        <v>2</v>
      </c>
      <c r="V138" s="29">
        <v>3</v>
      </c>
      <c r="W138" s="29">
        <v>3</v>
      </c>
      <c r="X138" s="29">
        <v>2</v>
      </c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>
        <v>2</v>
      </c>
      <c r="AT138" s="30" t="s">
        <v>121</v>
      </c>
      <c r="AU138" s="31"/>
      <c r="AV138" s="29"/>
      <c r="AW138" s="29"/>
      <c r="AX138" s="29"/>
      <c r="AY138" s="29"/>
      <c r="AZ138" s="29"/>
      <c r="BA138" s="27"/>
      <c r="BB138" s="27"/>
      <c r="BC138" s="28">
        <v>41094</v>
      </c>
      <c r="BD138" s="42"/>
      <c r="BE138" s="27"/>
      <c r="BF138" s="27" t="s">
        <v>122</v>
      </c>
      <c r="BG138" s="27" t="s">
        <v>122</v>
      </c>
      <c r="BH138" s="27" t="s">
        <v>122</v>
      </c>
      <c r="BI138" s="29">
        <v>1</v>
      </c>
      <c r="BJ138" s="27" t="s">
        <v>159</v>
      </c>
      <c r="BK138" s="27" t="s">
        <v>121</v>
      </c>
      <c r="BL138" s="27" t="s">
        <v>159</v>
      </c>
      <c r="BM138" s="27" t="s">
        <v>121</v>
      </c>
      <c r="BN138" s="27" t="s">
        <v>159</v>
      </c>
      <c r="BO138" s="27" t="s">
        <v>160</v>
      </c>
      <c r="BP138" s="27" t="s">
        <v>122</v>
      </c>
      <c r="BQ138" s="29">
        <v>1</v>
      </c>
      <c r="BR138" s="27" t="s">
        <v>122</v>
      </c>
      <c r="BS138" s="27" t="s">
        <v>121</v>
      </c>
      <c r="BT138" s="27" t="s">
        <v>122</v>
      </c>
      <c r="BU138" s="27"/>
      <c r="BV138" s="27"/>
      <c r="BW138" s="29"/>
      <c r="BX138" s="29"/>
      <c r="BY138" s="30"/>
      <c r="BZ138" s="31">
        <v>2</v>
      </c>
      <c r="CA138" s="27"/>
      <c r="CB138" s="29"/>
      <c r="CC138" s="29">
        <v>2</v>
      </c>
      <c r="CD138" s="29">
        <v>1</v>
      </c>
      <c r="CE138" s="30" t="s">
        <v>121</v>
      </c>
      <c r="CF138" s="32">
        <v>5.000000000000143E-05</v>
      </c>
      <c r="CG138" s="33">
        <v>5.000000000000143E-05</v>
      </c>
      <c r="CH138" s="29">
        <f>IF(CG138&lt;0.00015,1,0)</f>
        <v>1</v>
      </c>
      <c r="CI138" s="34">
        <v>-3.0000000002416982E-05</v>
      </c>
      <c r="CJ138" s="33">
        <v>3.0000000002416982E-05</v>
      </c>
      <c r="CK138" s="29">
        <f>IF(CJ138&lt;0.00015,1,0)</f>
        <v>1</v>
      </c>
      <c r="CL138" s="29">
        <f>IF(AND(CH138=1,CK138=1),1,0)</f>
        <v>1</v>
      </c>
      <c r="CM138" s="30">
        <f>IF(OR(CH138=1,CK138=1),1,0)</f>
        <v>1</v>
      </c>
      <c r="CN138" s="35">
        <v>1</v>
      </c>
      <c r="CO138" s="36" t="b">
        <f>IF(OR(BU138=AO138,BU138=AN138,BU138=AL138,BW138=AO138,BW138=AN138,BW138=AL138),TRUE,FALSE)</f>
        <v>1</v>
      </c>
      <c r="CP138" s="30"/>
      <c r="CQ138" s="30">
        <v>2</v>
      </c>
      <c r="CR138" s="29">
        <v>1</v>
      </c>
      <c r="CS138" s="31" t="str">
        <f>IF(AND(BZ138=2,CN138=1,OR(CO138=TRUE,CP138="VERIFIED")),"YES","NO")</f>
        <v>YES</v>
      </c>
      <c r="CT138" s="38"/>
    </row>
    <row r="139" spans="1:98" ht="12.75">
      <c r="A139" s="26" t="s">
        <v>274</v>
      </c>
      <c r="B139" s="27" t="s">
        <v>118</v>
      </c>
      <c r="C139" s="28">
        <v>41072</v>
      </c>
      <c r="D139" s="27" t="s">
        <v>119</v>
      </c>
      <c r="E139" s="27" t="s">
        <v>120</v>
      </c>
      <c r="F139" s="27"/>
      <c r="G139" s="29"/>
      <c r="H139" s="29"/>
      <c r="I139" s="29"/>
      <c r="J139" s="29"/>
      <c r="K139" s="29"/>
      <c r="L139" s="29"/>
      <c r="M139" s="29"/>
      <c r="N139" s="29"/>
      <c r="O139" s="29"/>
      <c r="P139" s="29">
        <v>1</v>
      </c>
      <c r="Q139" s="29">
        <v>1</v>
      </c>
      <c r="R139" s="29">
        <v>1</v>
      </c>
      <c r="S139" s="29">
        <v>3</v>
      </c>
      <c r="T139" s="29">
        <v>4</v>
      </c>
      <c r="U139" s="29">
        <v>2</v>
      </c>
      <c r="V139" s="29">
        <v>3</v>
      </c>
      <c r="W139" s="29">
        <v>3</v>
      </c>
      <c r="X139" s="29">
        <v>1</v>
      </c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>
        <v>2</v>
      </c>
      <c r="AT139" s="30" t="s">
        <v>121</v>
      </c>
      <c r="AU139" s="31"/>
      <c r="AV139" s="29"/>
      <c r="AW139" s="29"/>
      <c r="AX139" s="29"/>
      <c r="AY139" s="29"/>
      <c r="AZ139" s="29"/>
      <c r="BA139" s="27"/>
      <c r="BB139" s="27"/>
      <c r="BC139" s="28">
        <v>41095</v>
      </c>
      <c r="BD139" s="49"/>
      <c r="BE139" s="27"/>
      <c r="BF139" s="27" t="s">
        <v>122</v>
      </c>
      <c r="BG139" s="27" t="s">
        <v>122</v>
      </c>
      <c r="BH139" s="27" t="s">
        <v>122</v>
      </c>
      <c r="BI139" s="29">
        <v>1</v>
      </c>
      <c r="BJ139" s="27" t="s">
        <v>159</v>
      </c>
      <c r="BK139" s="27" t="s">
        <v>121</v>
      </c>
      <c r="BL139" s="27" t="s">
        <v>159</v>
      </c>
      <c r="BM139" s="27" t="s">
        <v>121</v>
      </c>
      <c r="BN139" s="27" t="s">
        <v>159</v>
      </c>
      <c r="BO139" s="27" t="s">
        <v>160</v>
      </c>
      <c r="BP139" s="27" t="s">
        <v>122</v>
      </c>
      <c r="BQ139" s="29">
        <v>1</v>
      </c>
      <c r="BR139" s="27" t="s">
        <v>122</v>
      </c>
      <c r="BS139" s="27" t="s">
        <v>121</v>
      </c>
      <c r="BT139" s="27" t="s">
        <v>122</v>
      </c>
      <c r="BU139" s="27"/>
      <c r="BV139" s="27"/>
      <c r="BW139" s="29"/>
      <c r="BX139" s="29"/>
      <c r="BY139" s="30"/>
      <c r="BZ139" s="31">
        <v>2</v>
      </c>
      <c r="CA139" s="27"/>
      <c r="CB139" s="29"/>
      <c r="CC139" s="29">
        <v>1</v>
      </c>
      <c r="CD139" s="29">
        <v>1</v>
      </c>
      <c r="CE139" s="30">
        <v>1</v>
      </c>
      <c r="CF139" s="32">
        <v>0</v>
      </c>
      <c r="CG139" s="33">
        <v>0</v>
      </c>
      <c r="CH139" s="29">
        <f>IF(CG139&lt;0.00015,1,0)</f>
        <v>1</v>
      </c>
      <c r="CI139" s="34">
        <v>0</v>
      </c>
      <c r="CJ139" s="33">
        <v>0</v>
      </c>
      <c r="CK139" s="29">
        <f>IF(CJ139&lt;0.00015,1,0)</f>
        <v>1</v>
      </c>
      <c r="CL139" s="29">
        <f>IF(AND(CH139=1,CK139=1),1,0)</f>
        <v>1</v>
      </c>
      <c r="CM139" s="30">
        <f>IF(OR(CH139=1,CK139=1),1,0)</f>
        <v>1</v>
      </c>
      <c r="CN139" s="35">
        <v>1</v>
      </c>
      <c r="CO139" s="36" t="b">
        <f>IF(OR(BU139=AO139,BU139=AN139,BU139=AL139,BW139=AO139,BW139=AN139,BW139=AL139),TRUE,FALSE)</f>
        <v>1</v>
      </c>
      <c r="CP139" s="30"/>
      <c r="CQ139" s="30">
        <v>2</v>
      </c>
      <c r="CR139" s="29">
        <v>1</v>
      </c>
      <c r="CS139" s="31" t="str">
        <f>IF(AND(BZ139=2,CN139=1,OR(CO139=TRUE,CP139="VERIFIED")),"YES","NO")</f>
        <v>YES</v>
      </c>
      <c r="CT139" s="38"/>
    </row>
    <row r="140" spans="1:98" ht="12.75">
      <c r="A140" s="26" t="s">
        <v>275</v>
      </c>
      <c r="B140" s="27" t="s">
        <v>118</v>
      </c>
      <c r="C140" s="28">
        <v>41072</v>
      </c>
      <c r="D140" s="27" t="s">
        <v>119</v>
      </c>
      <c r="E140" s="27" t="s">
        <v>120</v>
      </c>
      <c r="F140" s="27"/>
      <c r="G140" s="29"/>
      <c r="H140" s="29"/>
      <c r="I140" s="29"/>
      <c r="J140" s="29"/>
      <c r="K140" s="29"/>
      <c r="L140" s="29"/>
      <c r="M140" s="29"/>
      <c r="N140" s="29"/>
      <c r="O140" s="29"/>
      <c r="P140" s="29">
        <v>1</v>
      </c>
      <c r="Q140" s="29">
        <v>1</v>
      </c>
      <c r="R140" s="29">
        <v>1</v>
      </c>
      <c r="S140" s="29">
        <v>3</v>
      </c>
      <c r="T140" s="29">
        <v>2</v>
      </c>
      <c r="U140" s="29">
        <v>2</v>
      </c>
      <c r="V140" s="29">
        <v>3</v>
      </c>
      <c r="W140" s="29">
        <v>3</v>
      </c>
      <c r="X140" s="29">
        <v>2</v>
      </c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>
        <v>2</v>
      </c>
      <c r="AT140" s="30" t="s">
        <v>121</v>
      </c>
      <c r="AU140" s="31"/>
      <c r="AV140" s="29"/>
      <c r="AW140" s="29"/>
      <c r="AX140" s="29"/>
      <c r="AY140" s="27"/>
      <c r="AZ140" s="27"/>
      <c r="BA140" s="27"/>
      <c r="BB140" s="27"/>
      <c r="BC140" s="28">
        <v>41095</v>
      </c>
      <c r="BD140" s="27"/>
      <c r="BE140" s="27"/>
      <c r="BF140" s="29">
        <v>1</v>
      </c>
      <c r="BG140" s="29">
        <v>1</v>
      </c>
      <c r="BH140" s="29">
        <v>1</v>
      </c>
      <c r="BI140" s="29">
        <v>1</v>
      </c>
      <c r="BJ140" s="29">
        <v>2</v>
      </c>
      <c r="BK140" s="27" t="s">
        <v>121</v>
      </c>
      <c r="BL140" s="29">
        <v>2</v>
      </c>
      <c r="BM140" s="29" t="s">
        <v>121</v>
      </c>
      <c r="BN140" s="29">
        <v>2</v>
      </c>
      <c r="BO140" s="29">
        <v>3</v>
      </c>
      <c r="BP140" s="29">
        <v>1</v>
      </c>
      <c r="BQ140" s="29">
        <v>1</v>
      </c>
      <c r="BR140" s="29">
        <v>1</v>
      </c>
      <c r="BS140" s="27" t="s">
        <v>121</v>
      </c>
      <c r="BT140" s="29">
        <v>1</v>
      </c>
      <c r="BU140" s="29"/>
      <c r="BV140" s="29"/>
      <c r="BW140" s="29"/>
      <c r="BX140" s="29"/>
      <c r="BY140" s="30"/>
      <c r="BZ140" s="31">
        <v>2</v>
      </c>
      <c r="CA140" s="27"/>
      <c r="CB140" s="29"/>
      <c r="CC140" s="29">
        <v>1</v>
      </c>
      <c r="CD140" s="29">
        <v>1</v>
      </c>
      <c r="CE140" s="30">
        <v>1</v>
      </c>
      <c r="CF140" s="32">
        <v>-1.000000000000046E-05</v>
      </c>
      <c r="CG140" s="33">
        <v>1.000000000000046E-05</v>
      </c>
      <c r="CH140" s="29">
        <f>IF(CG140&lt;0.00015,1,0)</f>
        <v>1</v>
      </c>
      <c r="CI140" s="34">
        <v>1.9999999999242846E-05</v>
      </c>
      <c r="CJ140" s="33">
        <v>1.9999999999242846E-05</v>
      </c>
      <c r="CK140" s="29">
        <f>IF(CJ140&lt;0.00015,1,0)</f>
        <v>1</v>
      </c>
      <c r="CL140" s="29">
        <f>IF(AND(CH140=1,CK140=1),1,0)</f>
        <v>1</v>
      </c>
      <c r="CM140" s="30">
        <f>IF(OR(CH140=1,CK140=1),1,0)</f>
        <v>1</v>
      </c>
      <c r="CN140" s="35">
        <v>1</v>
      </c>
      <c r="CO140" s="36" t="b">
        <f>IF(OR(BU140=AO140,BU140=AN140,BU140=AL140,BW140=AO140,BW140=AN140,BW140=AL140),TRUE,FALSE)</f>
        <v>1</v>
      </c>
      <c r="CP140" s="30"/>
      <c r="CQ140" s="30">
        <v>2</v>
      </c>
      <c r="CR140" s="29">
        <v>1</v>
      </c>
      <c r="CS140" s="31" t="str">
        <f>IF(AND(BZ140=2,CN140=1,OR(CO140=TRUE,CP140="VERIFIED")),"YES","NO")</f>
        <v>YES</v>
      </c>
      <c r="CT140" s="38"/>
    </row>
    <row r="141" spans="1:98" ht="12.75">
      <c r="A141" s="26" t="s">
        <v>276</v>
      </c>
      <c r="B141" s="27" t="s">
        <v>118</v>
      </c>
      <c r="C141" s="28">
        <v>41072</v>
      </c>
      <c r="D141" s="27" t="s">
        <v>119</v>
      </c>
      <c r="E141" s="27" t="s">
        <v>120</v>
      </c>
      <c r="F141" s="27"/>
      <c r="G141" s="29"/>
      <c r="H141" s="29"/>
      <c r="I141" s="29"/>
      <c r="J141" s="29"/>
      <c r="K141" s="29"/>
      <c r="L141" s="29"/>
      <c r="M141" s="29"/>
      <c r="N141" s="29"/>
      <c r="O141" s="29"/>
      <c r="P141" s="29">
        <v>1</v>
      </c>
      <c r="Q141" s="29">
        <v>1</v>
      </c>
      <c r="R141" s="29">
        <v>1</v>
      </c>
      <c r="S141" s="29">
        <v>3</v>
      </c>
      <c r="T141" s="29">
        <v>3</v>
      </c>
      <c r="U141" s="29">
        <v>2</v>
      </c>
      <c r="V141" s="29">
        <v>3</v>
      </c>
      <c r="W141" s="29">
        <v>3</v>
      </c>
      <c r="X141" s="29">
        <v>2</v>
      </c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>
        <v>2</v>
      </c>
      <c r="AT141" s="30" t="s">
        <v>121</v>
      </c>
      <c r="AU141" s="31"/>
      <c r="AV141" s="29"/>
      <c r="AW141" s="29"/>
      <c r="AX141" s="29"/>
      <c r="AY141" s="27"/>
      <c r="AZ141" s="27"/>
      <c r="BA141" s="27"/>
      <c r="BB141" s="27"/>
      <c r="BC141" s="28">
        <v>41095</v>
      </c>
      <c r="BD141" s="27"/>
      <c r="BE141" s="27"/>
      <c r="BF141" s="27" t="s">
        <v>122</v>
      </c>
      <c r="BG141" s="27" t="s">
        <v>122</v>
      </c>
      <c r="BH141" s="27" t="s">
        <v>122</v>
      </c>
      <c r="BI141" s="29">
        <v>1</v>
      </c>
      <c r="BJ141" s="27" t="s">
        <v>159</v>
      </c>
      <c r="BK141" s="27" t="s">
        <v>121</v>
      </c>
      <c r="BL141" s="27" t="s">
        <v>159</v>
      </c>
      <c r="BM141" s="27" t="s">
        <v>121</v>
      </c>
      <c r="BN141" s="27" t="s">
        <v>159</v>
      </c>
      <c r="BO141" s="27" t="s">
        <v>160</v>
      </c>
      <c r="BP141" s="27" t="s">
        <v>122</v>
      </c>
      <c r="BQ141" s="29">
        <v>1</v>
      </c>
      <c r="BR141" s="27" t="s">
        <v>122</v>
      </c>
      <c r="BS141" s="27" t="s">
        <v>121</v>
      </c>
      <c r="BT141" s="27" t="s">
        <v>122</v>
      </c>
      <c r="BU141" s="27"/>
      <c r="BV141" s="27"/>
      <c r="BW141" s="29"/>
      <c r="BX141" s="29"/>
      <c r="BY141" s="30"/>
      <c r="BZ141" s="31">
        <v>2</v>
      </c>
      <c r="CA141" s="27"/>
      <c r="CB141" s="29"/>
      <c r="CC141" s="29">
        <v>1</v>
      </c>
      <c r="CD141" s="29">
        <v>1</v>
      </c>
      <c r="CE141" s="30">
        <v>1</v>
      </c>
      <c r="CF141" s="32">
        <v>-2.0000000000000052E-05</v>
      </c>
      <c r="CG141" s="33">
        <v>2.0000000000000052E-05</v>
      </c>
      <c r="CH141" s="29">
        <f>IF(CG141&lt;0.00015,1,0)</f>
        <v>1</v>
      </c>
      <c r="CI141" s="34">
        <v>0</v>
      </c>
      <c r="CJ141" s="33">
        <v>0</v>
      </c>
      <c r="CK141" s="29">
        <f>IF(CJ141&lt;0.00015,1,0)</f>
        <v>1</v>
      </c>
      <c r="CL141" s="29">
        <f>IF(AND(CH141=1,CK141=1),1,0)</f>
        <v>1</v>
      </c>
      <c r="CM141" s="30">
        <f>IF(OR(CH141=1,CK141=1),1,0)</f>
        <v>1</v>
      </c>
      <c r="CN141" s="35">
        <v>1</v>
      </c>
      <c r="CO141" s="36" t="b">
        <f>IF(OR(BU141=AO141,BU141=AN141,BU141=AL141,BW141=AO141,BW141=AN141,BW141=AL141),TRUE,FALSE)</f>
        <v>1</v>
      </c>
      <c r="CP141" s="30"/>
      <c r="CQ141" s="30">
        <v>2</v>
      </c>
      <c r="CR141" s="29">
        <v>1</v>
      </c>
      <c r="CS141" s="31" t="str">
        <f>IF(AND(BZ141=2,CN141=1,OR(CO141=TRUE,CP141="VERIFIED")),"YES","NO")</f>
        <v>YES</v>
      </c>
      <c r="CT141" s="38"/>
    </row>
    <row r="142" spans="1:98" ht="12.75">
      <c r="A142" s="26" t="s">
        <v>277</v>
      </c>
      <c r="B142" s="27" t="s">
        <v>118</v>
      </c>
      <c r="C142" s="28">
        <v>41072</v>
      </c>
      <c r="D142" s="27" t="s">
        <v>119</v>
      </c>
      <c r="E142" s="27" t="s">
        <v>120</v>
      </c>
      <c r="F142" s="27"/>
      <c r="G142" s="29"/>
      <c r="H142" s="29"/>
      <c r="I142" s="29"/>
      <c r="J142" s="29"/>
      <c r="K142" s="29"/>
      <c r="L142" s="29"/>
      <c r="M142" s="29"/>
      <c r="N142" s="29"/>
      <c r="O142" s="29"/>
      <c r="P142" s="29">
        <v>1</v>
      </c>
      <c r="Q142" s="29">
        <v>1</v>
      </c>
      <c r="R142" s="29">
        <v>1</v>
      </c>
      <c r="S142" s="29">
        <v>2</v>
      </c>
      <c r="T142" s="29">
        <v>5</v>
      </c>
      <c r="U142" s="29">
        <v>2</v>
      </c>
      <c r="V142" s="29">
        <v>3</v>
      </c>
      <c r="W142" s="29">
        <v>3</v>
      </c>
      <c r="X142" s="29">
        <v>1</v>
      </c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>
        <v>2</v>
      </c>
      <c r="AT142" s="30" t="s">
        <v>121</v>
      </c>
      <c r="AU142" s="31"/>
      <c r="AV142" s="29"/>
      <c r="AW142" s="29"/>
      <c r="AX142" s="29"/>
      <c r="AY142" s="27"/>
      <c r="AZ142" s="27"/>
      <c r="BA142" s="27"/>
      <c r="BB142" s="27"/>
      <c r="BC142" s="28">
        <v>41095</v>
      </c>
      <c r="BD142" s="27"/>
      <c r="BE142" s="27"/>
      <c r="BF142" s="27" t="s">
        <v>122</v>
      </c>
      <c r="BG142" s="27" t="s">
        <v>122</v>
      </c>
      <c r="BH142" s="27" t="s">
        <v>122</v>
      </c>
      <c r="BI142" s="29">
        <v>1</v>
      </c>
      <c r="BJ142" s="27" t="s">
        <v>159</v>
      </c>
      <c r="BK142" s="27" t="s">
        <v>121</v>
      </c>
      <c r="BL142" s="27" t="s">
        <v>159</v>
      </c>
      <c r="BM142" s="27" t="s">
        <v>121</v>
      </c>
      <c r="BN142" s="27" t="s">
        <v>159</v>
      </c>
      <c r="BO142" s="27" t="s">
        <v>160</v>
      </c>
      <c r="BP142" s="27" t="s">
        <v>122</v>
      </c>
      <c r="BQ142" s="29">
        <v>1</v>
      </c>
      <c r="BR142" s="27" t="s">
        <v>159</v>
      </c>
      <c r="BS142" s="27" t="s">
        <v>278</v>
      </c>
      <c r="BT142" s="27" t="s">
        <v>122</v>
      </c>
      <c r="BU142" s="27"/>
      <c r="BV142" s="27"/>
      <c r="BW142" s="29"/>
      <c r="BX142" s="29"/>
      <c r="BY142" s="30"/>
      <c r="BZ142" s="31">
        <v>2</v>
      </c>
      <c r="CA142" s="27"/>
      <c r="CB142" s="29"/>
      <c r="CC142" s="29">
        <v>1</v>
      </c>
      <c r="CD142" s="29">
        <v>1</v>
      </c>
      <c r="CE142" s="30">
        <v>1</v>
      </c>
      <c r="CF142" s="32">
        <v>7.999999999999999E-05</v>
      </c>
      <c r="CG142" s="33">
        <v>7.999999999999999E-05</v>
      </c>
      <c r="CH142" s="29">
        <f>IF(CG142&lt;0.00015,1,0)</f>
        <v>1</v>
      </c>
      <c r="CI142" s="34">
        <v>0</v>
      </c>
      <c r="CJ142" s="33">
        <v>0</v>
      </c>
      <c r="CK142" s="29">
        <f>IF(CJ142&lt;0.00015,1,0)</f>
        <v>1</v>
      </c>
      <c r="CL142" s="29">
        <f>IF(AND(CH142=1,CK142=1),1,0)</f>
        <v>1</v>
      </c>
      <c r="CM142" s="30">
        <f>IF(OR(CH142=1,CK142=1),1,0)</f>
        <v>1</v>
      </c>
      <c r="CN142" s="35">
        <v>1</v>
      </c>
      <c r="CO142" s="36" t="b">
        <f>IF(OR(BU142=AO142,BU142=AN142,BU142=AL142,BW142=AO142,BW142=AN142,BW142=AL142),TRUE,FALSE)</f>
        <v>1</v>
      </c>
      <c r="CP142" s="30"/>
      <c r="CQ142" s="30">
        <v>2</v>
      </c>
      <c r="CR142" s="29">
        <v>1</v>
      </c>
      <c r="CS142" s="31" t="str">
        <f>IF(AND(BZ142=2,CN142=1,OR(CO142=TRUE,CP142="VERIFIED")),"YES","NO")</f>
        <v>YES</v>
      </c>
      <c r="CT142" s="38"/>
    </row>
    <row r="143" spans="1:98" ht="12.75">
      <c r="A143" s="26" t="s">
        <v>279</v>
      </c>
      <c r="B143" s="27" t="s">
        <v>118</v>
      </c>
      <c r="C143" s="28">
        <v>41072</v>
      </c>
      <c r="D143" s="27" t="s">
        <v>119</v>
      </c>
      <c r="E143" s="27" t="s">
        <v>120</v>
      </c>
      <c r="F143" s="27"/>
      <c r="G143" s="29"/>
      <c r="H143" s="29"/>
      <c r="I143" s="29"/>
      <c r="J143" s="29"/>
      <c r="K143" s="29"/>
      <c r="L143" s="29"/>
      <c r="M143" s="29"/>
      <c r="N143" s="29"/>
      <c r="O143" s="29"/>
      <c r="P143" s="29">
        <v>1</v>
      </c>
      <c r="Q143" s="29">
        <v>1</v>
      </c>
      <c r="R143" s="29">
        <v>1</v>
      </c>
      <c r="S143" s="29">
        <v>4</v>
      </c>
      <c r="T143" s="29">
        <v>2</v>
      </c>
      <c r="U143" s="29">
        <v>2</v>
      </c>
      <c r="V143" s="29">
        <v>3</v>
      </c>
      <c r="W143" s="29">
        <v>3</v>
      </c>
      <c r="X143" s="29">
        <v>1</v>
      </c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>
        <v>2</v>
      </c>
      <c r="AT143" s="30" t="s">
        <v>121</v>
      </c>
      <c r="AU143" s="31"/>
      <c r="AV143" s="29"/>
      <c r="AW143" s="29"/>
      <c r="AX143" s="29"/>
      <c r="AY143" s="27"/>
      <c r="AZ143" s="27"/>
      <c r="BA143" s="27"/>
      <c r="BB143" s="27"/>
      <c r="BC143" s="28">
        <v>41095</v>
      </c>
      <c r="BD143" s="27"/>
      <c r="BE143" s="27"/>
      <c r="BF143" s="27" t="s">
        <v>122</v>
      </c>
      <c r="BG143" s="27" t="s">
        <v>122</v>
      </c>
      <c r="BH143" s="27" t="s">
        <v>122</v>
      </c>
      <c r="BI143" s="29">
        <v>1</v>
      </c>
      <c r="BJ143" s="27" t="s">
        <v>159</v>
      </c>
      <c r="BK143" s="27" t="s">
        <v>121</v>
      </c>
      <c r="BL143" s="27" t="s">
        <v>159</v>
      </c>
      <c r="BM143" s="27" t="s">
        <v>121</v>
      </c>
      <c r="BN143" s="27" t="s">
        <v>159</v>
      </c>
      <c r="BO143" s="27" t="s">
        <v>160</v>
      </c>
      <c r="BP143" s="27" t="s">
        <v>122</v>
      </c>
      <c r="BQ143" s="29">
        <v>1</v>
      </c>
      <c r="BR143" s="27" t="s">
        <v>122</v>
      </c>
      <c r="BS143" s="27" t="s">
        <v>121</v>
      </c>
      <c r="BT143" s="27" t="s">
        <v>122</v>
      </c>
      <c r="BU143" s="27"/>
      <c r="BV143" s="27"/>
      <c r="BW143" s="29"/>
      <c r="BX143" s="29"/>
      <c r="BY143" s="30"/>
      <c r="BZ143" s="31">
        <v>2</v>
      </c>
      <c r="CA143" s="27"/>
      <c r="CB143" s="29"/>
      <c r="CC143" s="29">
        <v>1</v>
      </c>
      <c r="CD143" s="29">
        <v>1</v>
      </c>
      <c r="CE143" s="30">
        <v>1</v>
      </c>
      <c r="CF143" s="32">
        <v>2E-05</v>
      </c>
      <c r="CG143" s="33">
        <v>2E-05</v>
      </c>
      <c r="CH143" s="29">
        <f>IF(CG143&lt;0.00015,1,0)</f>
        <v>1</v>
      </c>
      <c r="CI143" s="34">
        <v>-9.000000000014552E-05</v>
      </c>
      <c r="CJ143" s="33">
        <v>9.000000000014552E-05</v>
      </c>
      <c r="CK143" s="29">
        <f>IF(CJ143&lt;0.00015,1,0)</f>
        <v>1</v>
      </c>
      <c r="CL143" s="29">
        <f>IF(AND(CH143=1,CK143=1),1,0)</f>
        <v>1</v>
      </c>
      <c r="CM143" s="30">
        <f>IF(OR(CH143=1,CK143=1),1,0)</f>
        <v>1</v>
      </c>
      <c r="CN143" s="35">
        <v>1</v>
      </c>
      <c r="CO143" s="36" t="b">
        <f>IF(OR(BU143=AO143,BU143=AN143,BU143=AL143,BW143=AO143,BW143=AN143,BW143=AL143),TRUE,FALSE)</f>
        <v>1</v>
      </c>
      <c r="CP143" s="30"/>
      <c r="CQ143" s="30">
        <v>2</v>
      </c>
      <c r="CR143" s="29">
        <v>1</v>
      </c>
      <c r="CS143" s="31" t="str">
        <f>IF(AND(BZ143=2,CN143=1,OR(CO143=TRUE,CP143="VERIFIED")),"YES","NO")</f>
        <v>YES</v>
      </c>
      <c r="CT143" s="38"/>
    </row>
    <row r="144" spans="1:98" ht="12.75">
      <c r="A144" s="26" t="s">
        <v>280</v>
      </c>
      <c r="B144" s="27" t="s">
        <v>118</v>
      </c>
      <c r="C144" s="28">
        <v>41072</v>
      </c>
      <c r="D144" s="27" t="s">
        <v>119</v>
      </c>
      <c r="E144" s="27" t="s">
        <v>120</v>
      </c>
      <c r="F144" s="27"/>
      <c r="G144" s="29"/>
      <c r="H144" s="29"/>
      <c r="I144" s="29"/>
      <c r="J144" s="29"/>
      <c r="K144" s="29"/>
      <c r="L144" s="29"/>
      <c r="M144" s="29"/>
      <c r="N144" s="29"/>
      <c r="O144" s="29"/>
      <c r="P144" s="29">
        <v>1</v>
      </c>
      <c r="Q144" s="29">
        <v>1</v>
      </c>
      <c r="R144" s="29">
        <v>1</v>
      </c>
      <c r="S144" s="29">
        <v>2</v>
      </c>
      <c r="T144" s="29">
        <v>3</v>
      </c>
      <c r="U144" s="29">
        <v>2</v>
      </c>
      <c r="V144" s="29">
        <v>3</v>
      </c>
      <c r="W144" s="29">
        <v>3</v>
      </c>
      <c r="X144" s="29">
        <v>2</v>
      </c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>
        <v>1</v>
      </c>
      <c r="AT144" s="30">
        <v>1</v>
      </c>
      <c r="AU144" s="31"/>
      <c r="AV144" s="29"/>
      <c r="AW144" s="29"/>
      <c r="AX144" s="29"/>
      <c r="AY144" s="29"/>
      <c r="AZ144" s="29"/>
      <c r="BA144" s="27"/>
      <c r="BB144" s="27"/>
      <c r="BC144" s="28">
        <v>41095</v>
      </c>
      <c r="BD144" s="27"/>
      <c r="BE144" s="27"/>
      <c r="BF144" s="27" t="s">
        <v>122</v>
      </c>
      <c r="BG144" s="27" t="s">
        <v>122</v>
      </c>
      <c r="BH144" s="27" t="s">
        <v>122</v>
      </c>
      <c r="BI144" s="29">
        <v>1</v>
      </c>
      <c r="BJ144" s="27" t="s">
        <v>159</v>
      </c>
      <c r="BK144" s="27" t="s">
        <v>121</v>
      </c>
      <c r="BL144" s="27" t="s">
        <v>159</v>
      </c>
      <c r="BM144" s="27" t="s">
        <v>121</v>
      </c>
      <c r="BN144" s="27" t="s">
        <v>159</v>
      </c>
      <c r="BO144" s="27" t="s">
        <v>160</v>
      </c>
      <c r="BP144" s="27" t="s">
        <v>122</v>
      </c>
      <c r="BQ144" s="29">
        <v>1</v>
      </c>
      <c r="BR144" s="27" t="s">
        <v>122</v>
      </c>
      <c r="BS144" s="27" t="s">
        <v>121</v>
      </c>
      <c r="BT144" s="27" t="s">
        <v>122</v>
      </c>
      <c r="BU144" s="27"/>
      <c r="BV144" s="27"/>
      <c r="BW144" s="29"/>
      <c r="BX144" s="29"/>
      <c r="BY144" s="30"/>
      <c r="BZ144" s="31">
        <v>2</v>
      </c>
      <c r="CA144" s="27"/>
      <c r="CB144" s="29"/>
      <c r="CC144" s="29">
        <v>1</v>
      </c>
      <c r="CD144" s="29">
        <v>1</v>
      </c>
      <c r="CE144" s="30">
        <v>1</v>
      </c>
      <c r="CF144" s="32">
        <v>-0.00292</v>
      </c>
      <c r="CG144" s="33">
        <v>0.00292</v>
      </c>
      <c r="CH144" s="29">
        <f>IF(CG144&lt;0.00015,1,0)</f>
        <v>0</v>
      </c>
      <c r="CI144" s="34">
        <v>0.004190000000001248</v>
      </c>
      <c r="CJ144" s="33">
        <v>0.004190000000001248</v>
      </c>
      <c r="CK144" s="29">
        <f>IF(CJ144&lt;0.00015,1,0)</f>
        <v>0</v>
      </c>
      <c r="CL144" s="29">
        <f>IF(AND(CH144=1,CK144=1),1,0)</f>
        <v>0</v>
      </c>
      <c r="CM144" s="30">
        <f>IF(OR(CH144=1,CK144=1),1,0)</f>
        <v>0</v>
      </c>
      <c r="CN144" s="35">
        <v>1</v>
      </c>
      <c r="CO144" s="36" t="b">
        <f>IF(OR(BU144=AO144,BU144=AN144,BU144=AL144,BW144=AO144,BW144=AN144,BW144=AL144),TRUE,FALSE)</f>
        <v>1</v>
      </c>
      <c r="CP144" s="30"/>
      <c r="CQ144" s="30">
        <v>2</v>
      </c>
      <c r="CR144" s="29">
        <v>1</v>
      </c>
      <c r="CS144" s="31" t="str">
        <f>IF(AND(BZ144=2,CN144=1,OR(CO144=TRUE,CP144="VERIFIED")),"YES","NO")</f>
        <v>YES</v>
      </c>
      <c r="CT144" s="38"/>
    </row>
    <row r="145" spans="1:98" ht="12.75">
      <c r="A145" s="26" t="s">
        <v>281</v>
      </c>
      <c r="B145" s="27" t="s">
        <v>118</v>
      </c>
      <c r="C145" s="28">
        <v>41072</v>
      </c>
      <c r="D145" s="27" t="s">
        <v>119</v>
      </c>
      <c r="E145" s="27" t="s">
        <v>120</v>
      </c>
      <c r="F145" s="27"/>
      <c r="G145" s="29"/>
      <c r="H145" s="29"/>
      <c r="I145" s="29"/>
      <c r="J145" s="29"/>
      <c r="K145" s="29"/>
      <c r="L145" s="29"/>
      <c r="M145" s="29"/>
      <c r="N145" s="29"/>
      <c r="O145" s="29"/>
      <c r="P145" s="29">
        <v>1</v>
      </c>
      <c r="Q145" s="29">
        <v>1</v>
      </c>
      <c r="R145" s="29">
        <v>1</v>
      </c>
      <c r="S145" s="29">
        <v>2</v>
      </c>
      <c r="T145" s="29">
        <v>5</v>
      </c>
      <c r="U145" s="29">
        <v>2</v>
      </c>
      <c r="V145" s="29">
        <v>3</v>
      </c>
      <c r="W145" s="29">
        <v>3</v>
      </c>
      <c r="X145" s="29">
        <v>2</v>
      </c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>
        <v>2</v>
      </c>
      <c r="AT145" s="30" t="s">
        <v>121</v>
      </c>
      <c r="AU145" s="31"/>
      <c r="AV145" s="29"/>
      <c r="AW145" s="29"/>
      <c r="AX145" s="29"/>
      <c r="AY145" s="27"/>
      <c r="AZ145" s="27"/>
      <c r="BA145" s="27"/>
      <c r="BB145" s="27"/>
      <c r="BC145" s="28">
        <v>41095</v>
      </c>
      <c r="BD145" s="27"/>
      <c r="BE145" s="27"/>
      <c r="BF145" s="29">
        <v>1</v>
      </c>
      <c r="BG145" s="29">
        <v>1</v>
      </c>
      <c r="BH145" s="29">
        <v>1</v>
      </c>
      <c r="BI145" s="29">
        <v>1</v>
      </c>
      <c r="BJ145" s="29">
        <v>2</v>
      </c>
      <c r="BK145" s="27" t="s">
        <v>121</v>
      </c>
      <c r="BL145" s="29">
        <v>2</v>
      </c>
      <c r="BM145" s="29" t="s">
        <v>121</v>
      </c>
      <c r="BN145" s="29">
        <v>2</v>
      </c>
      <c r="BO145" s="29">
        <v>3</v>
      </c>
      <c r="BP145" s="29">
        <v>1</v>
      </c>
      <c r="BQ145" s="29">
        <v>1</v>
      </c>
      <c r="BR145" s="29">
        <v>1</v>
      </c>
      <c r="BS145" s="27" t="s">
        <v>121</v>
      </c>
      <c r="BT145" s="29">
        <v>1</v>
      </c>
      <c r="BU145" s="29"/>
      <c r="BV145" s="29"/>
      <c r="BW145" s="29"/>
      <c r="BX145" s="29"/>
      <c r="BY145" s="30"/>
      <c r="BZ145" s="31">
        <v>2</v>
      </c>
      <c r="CA145" s="27"/>
      <c r="CB145" s="29"/>
      <c r="CC145" s="29">
        <v>1</v>
      </c>
      <c r="CD145" s="29">
        <v>1</v>
      </c>
      <c r="CE145" s="30">
        <v>1</v>
      </c>
      <c r="CF145" s="32">
        <v>0.005850000000000001</v>
      </c>
      <c r="CG145" s="33">
        <v>0.005850000000000001</v>
      </c>
      <c r="CH145" s="29">
        <f>IF(CG145&lt;0.00015,1,0)</f>
        <v>0</v>
      </c>
      <c r="CI145" s="34">
        <v>0.004159999999998831</v>
      </c>
      <c r="CJ145" s="33">
        <v>0.004159999999998831</v>
      </c>
      <c r="CK145" s="29">
        <f>IF(CJ145&lt;0.00015,1,0)</f>
        <v>0</v>
      </c>
      <c r="CL145" s="29">
        <f>IF(AND(CH145=1,CK145=1),1,0)</f>
        <v>0</v>
      </c>
      <c r="CM145" s="30">
        <f>IF(OR(CH145=1,CK145=1),1,0)</f>
        <v>0</v>
      </c>
      <c r="CN145" s="35">
        <v>1</v>
      </c>
      <c r="CO145" s="36" t="b">
        <f>IF(OR(BU145=AO145,BU145=AN145,BU145=AL145,BW145=AO145,BW145=AN145,BW145=AL145),TRUE,FALSE)</f>
        <v>1</v>
      </c>
      <c r="CP145" s="30"/>
      <c r="CQ145" s="30">
        <v>2</v>
      </c>
      <c r="CR145" s="29">
        <v>1</v>
      </c>
      <c r="CS145" s="31" t="str">
        <f>IF(AND(BZ145=2,CN145=1,OR(CO145=TRUE,CP145="VERIFIED")),"YES","NO")</f>
        <v>YES</v>
      </c>
      <c r="CT145" s="38"/>
    </row>
    <row r="146" spans="1:98" ht="12.75">
      <c r="A146" s="26" t="s">
        <v>282</v>
      </c>
      <c r="B146" s="27" t="s">
        <v>118</v>
      </c>
      <c r="C146" s="28">
        <v>41071</v>
      </c>
      <c r="D146" s="27" t="s">
        <v>119</v>
      </c>
      <c r="E146" s="27" t="s">
        <v>120</v>
      </c>
      <c r="F146" s="27"/>
      <c r="G146" s="29"/>
      <c r="H146" s="29"/>
      <c r="I146" s="29"/>
      <c r="J146" s="29"/>
      <c r="K146" s="29"/>
      <c r="L146" s="29"/>
      <c r="M146" s="29"/>
      <c r="N146" s="29"/>
      <c r="O146" s="29"/>
      <c r="P146" s="29">
        <v>1</v>
      </c>
      <c r="Q146" s="29">
        <v>1</v>
      </c>
      <c r="R146" s="29">
        <v>1</v>
      </c>
      <c r="S146" s="29">
        <v>4</v>
      </c>
      <c r="T146" s="29">
        <v>4</v>
      </c>
      <c r="U146" s="29">
        <v>2</v>
      </c>
      <c r="V146" s="29">
        <v>3</v>
      </c>
      <c r="W146" s="29">
        <v>3</v>
      </c>
      <c r="X146" s="29">
        <v>1</v>
      </c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>
        <v>1</v>
      </c>
      <c r="AT146" s="30">
        <v>1</v>
      </c>
      <c r="AU146" s="31"/>
      <c r="AV146" s="29"/>
      <c r="AW146" s="29"/>
      <c r="AX146" s="29"/>
      <c r="AY146" s="29"/>
      <c r="AZ146" s="27"/>
      <c r="BA146" s="27"/>
      <c r="BB146" s="27"/>
      <c r="BC146" s="28">
        <v>41094</v>
      </c>
      <c r="BD146" s="27"/>
      <c r="BE146" s="27"/>
      <c r="BF146" s="27" t="s">
        <v>122</v>
      </c>
      <c r="BG146" s="27" t="s">
        <v>122</v>
      </c>
      <c r="BH146" s="27" t="s">
        <v>122</v>
      </c>
      <c r="BI146" s="29">
        <v>1</v>
      </c>
      <c r="BJ146" s="27" t="s">
        <v>159</v>
      </c>
      <c r="BK146" s="27" t="s">
        <v>121</v>
      </c>
      <c r="BL146" s="27" t="s">
        <v>159</v>
      </c>
      <c r="BM146" s="27" t="s">
        <v>121</v>
      </c>
      <c r="BN146" s="27" t="s">
        <v>159</v>
      </c>
      <c r="BO146" s="27" t="s">
        <v>160</v>
      </c>
      <c r="BP146" s="27" t="s">
        <v>122</v>
      </c>
      <c r="BQ146" s="29">
        <v>1</v>
      </c>
      <c r="BR146" s="27" t="s">
        <v>159</v>
      </c>
      <c r="BS146" s="27" t="s">
        <v>283</v>
      </c>
      <c r="BT146" s="27" t="s">
        <v>122</v>
      </c>
      <c r="BU146" s="27"/>
      <c r="BV146" s="27"/>
      <c r="BW146" s="29"/>
      <c r="BX146" s="29"/>
      <c r="BY146" s="30"/>
      <c r="BZ146" s="31">
        <v>2</v>
      </c>
      <c r="CA146" s="27"/>
      <c r="CB146" s="29"/>
      <c r="CC146" s="29">
        <v>1</v>
      </c>
      <c r="CD146" s="29">
        <v>1</v>
      </c>
      <c r="CE146" s="30">
        <v>1</v>
      </c>
      <c r="CF146" s="32">
        <v>8.000000000000021E-05</v>
      </c>
      <c r="CG146" s="33">
        <v>8.000000000000021E-05</v>
      </c>
      <c r="CH146" s="29">
        <f>IF(CG146&lt;0.00015,1,0)</f>
        <v>1</v>
      </c>
      <c r="CI146" s="34">
        <v>9.999999996068709E-06</v>
      </c>
      <c r="CJ146" s="33">
        <v>9.999999996068709E-06</v>
      </c>
      <c r="CK146" s="29">
        <f>IF(CJ146&lt;0.00015,1,0)</f>
        <v>1</v>
      </c>
      <c r="CL146" s="29">
        <f>IF(AND(CH146=1,CK146=1),1,0)</f>
        <v>1</v>
      </c>
      <c r="CM146" s="30">
        <f>IF(OR(CH146=1,CK146=1),1,0)</f>
        <v>1</v>
      </c>
      <c r="CN146" s="35">
        <v>1</v>
      </c>
      <c r="CO146" s="36" t="b">
        <f>IF(OR(BU146=AO146,BU146=AN146,BU146=AL146,BW146=AO146,BW146=AN146,BW146=AL146),TRUE,FALSE)</f>
        <v>1</v>
      </c>
      <c r="CP146" s="30"/>
      <c r="CQ146" s="30">
        <v>2</v>
      </c>
      <c r="CR146" s="29">
        <v>1</v>
      </c>
      <c r="CS146" s="31" t="str">
        <f>IF(AND(BZ146=2,CN146=1,OR(CO146=TRUE,CP146="VERIFIED")),"YES","NO")</f>
        <v>YES</v>
      </c>
      <c r="CT146" s="38"/>
    </row>
    <row r="147" spans="1:98" ht="12.75">
      <c r="A147" s="26" t="s">
        <v>284</v>
      </c>
      <c r="B147" s="27" t="s">
        <v>136</v>
      </c>
      <c r="C147" s="28">
        <v>41071</v>
      </c>
      <c r="D147" s="27" t="s">
        <v>119</v>
      </c>
      <c r="E147" s="27" t="s">
        <v>120</v>
      </c>
      <c r="F147" s="27"/>
      <c r="G147" s="29"/>
      <c r="H147" s="29"/>
      <c r="I147" s="29"/>
      <c r="J147" s="29"/>
      <c r="K147" s="29"/>
      <c r="L147" s="27"/>
      <c r="M147" s="29"/>
      <c r="N147" s="29"/>
      <c r="O147" s="29"/>
      <c r="P147" s="29">
        <v>1</v>
      </c>
      <c r="Q147" s="29">
        <v>1</v>
      </c>
      <c r="R147" s="29">
        <v>1</v>
      </c>
      <c r="S147" s="29">
        <v>4</v>
      </c>
      <c r="T147" s="29">
        <v>2</v>
      </c>
      <c r="U147" s="29">
        <v>2</v>
      </c>
      <c r="V147" s="29">
        <v>3</v>
      </c>
      <c r="W147" s="29">
        <v>3</v>
      </c>
      <c r="X147" s="29">
        <v>2</v>
      </c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7"/>
      <c r="AP147" s="29"/>
      <c r="AQ147" s="29"/>
      <c r="AR147" s="29"/>
      <c r="AS147" s="29">
        <v>2</v>
      </c>
      <c r="AT147" s="30" t="s">
        <v>121</v>
      </c>
      <c r="AU147" s="31"/>
      <c r="AV147" s="29"/>
      <c r="AW147" s="29"/>
      <c r="AX147" s="29"/>
      <c r="AY147" s="27"/>
      <c r="AZ147" s="27"/>
      <c r="BA147" s="27"/>
      <c r="BB147" s="27"/>
      <c r="BC147" s="28">
        <v>41095</v>
      </c>
      <c r="BD147" s="27"/>
      <c r="BE147" s="27"/>
      <c r="BF147" s="27" t="s">
        <v>122</v>
      </c>
      <c r="BG147" s="27" t="s">
        <v>122</v>
      </c>
      <c r="BH147" s="27" t="s">
        <v>122</v>
      </c>
      <c r="BI147" s="29">
        <v>1</v>
      </c>
      <c r="BJ147" s="27" t="s">
        <v>159</v>
      </c>
      <c r="BK147" s="27" t="s">
        <v>121</v>
      </c>
      <c r="BL147" s="27" t="s">
        <v>159</v>
      </c>
      <c r="BM147" s="27" t="s">
        <v>121</v>
      </c>
      <c r="BN147" s="27" t="s">
        <v>159</v>
      </c>
      <c r="BO147" s="27" t="s">
        <v>160</v>
      </c>
      <c r="BP147" s="27" t="s">
        <v>122</v>
      </c>
      <c r="BQ147" s="29">
        <v>1</v>
      </c>
      <c r="BR147" s="27" t="s">
        <v>122</v>
      </c>
      <c r="BS147" s="27" t="s">
        <v>121</v>
      </c>
      <c r="BT147" s="27" t="s">
        <v>122</v>
      </c>
      <c r="BU147" s="27"/>
      <c r="BV147" s="27"/>
      <c r="BW147" s="29"/>
      <c r="BX147" s="29"/>
      <c r="BY147" s="30"/>
      <c r="BZ147" s="31">
        <v>2</v>
      </c>
      <c r="CA147" s="27"/>
      <c r="CB147" s="27"/>
      <c r="CC147" s="29">
        <v>1</v>
      </c>
      <c r="CD147" s="29">
        <v>1</v>
      </c>
      <c r="CE147" s="30">
        <v>1</v>
      </c>
      <c r="CF147" s="32">
        <v>-7.999999999999674E-05</v>
      </c>
      <c r="CG147" s="33">
        <v>7.999999999999674E-05</v>
      </c>
      <c r="CH147" s="29">
        <f>IF(CG147&lt;0.00015,1,0)</f>
        <v>1</v>
      </c>
      <c r="CI147" s="34">
        <v>9.999999996068709E-06</v>
      </c>
      <c r="CJ147" s="33">
        <v>9.999999996068709E-06</v>
      </c>
      <c r="CK147" s="29">
        <f>IF(CJ147&lt;0.00015,1,0)</f>
        <v>1</v>
      </c>
      <c r="CL147" s="29">
        <f>IF(AND(CH147=1,CK147=1),1,0)</f>
        <v>1</v>
      </c>
      <c r="CM147" s="30">
        <f>IF(OR(CH147=1,CK147=1),1,0)</f>
        <v>1</v>
      </c>
      <c r="CN147" s="35">
        <v>1</v>
      </c>
      <c r="CO147" s="36" t="b">
        <f>IF(OR(BU147=AO147,BU147=AN147,BU147=AL147,BW147=AO147,BW147=AN147,BW147=AL147),TRUE,FALSE)</f>
        <v>1</v>
      </c>
      <c r="CP147" s="30"/>
      <c r="CQ147" s="30">
        <v>2</v>
      </c>
      <c r="CR147" s="29">
        <v>1</v>
      </c>
      <c r="CS147" s="31" t="str">
        <f>IF(AND(BZ147=2,CN147=1,OR(CO147=TRUE,CP147="VERIFIED")),"YES","NO")</f>
        <v>YES</v>
      </c>
      <c r="CT147" s="38"/>
    </row>
    <row r="148" spans="1:98" ht="12.75">
      <c r="A148" s="26" t="s">
        <v>285</v>
      </c>
      <c r="B148" s="27" t="s">
        <v>136</v>
      </c>
      <c r="C148" s="28">
        <v>41071</v>
      </c>
      <c r="D148" s="27" t="s">
        <v>119</v>
      </c>
      <c r="E148" s="27" t="s">
        <v>120</v>
      </c>
      <c r="F148" s="27"/>
      <c r="G148" s="29"/>
      <c r="H148" s="29"/>
      <c r="I148" s="29"/>
      <c r="J148" s="29"/>
      <c r="K148" s="29"/>
      <c r="L148" s="29"/>
      <c r="M148" s="29"/>
      <c r="N148" s="29"/>
      <c r="O148" s="29"/>
      <c r="P148" s="29">
        <v>1</v>
      </c>
      <c r="Q148" s="29">
        <v>1</v>
      </c>
      <c r="R148" s="29">
        <v>1</v>
      </c>
      <c r="S148" s="29">
        <v>2</v>
      </c>
      <c r="T148" s="29">
        <v>1</v>
      </c>
      <c r="U148" s="29">
        <v>2</v>
      </c>
      <c r="V148" s="29">
        <v>3</v>
      </c>
      <c r="W148" s="29">
        <v>3</v>
      </c>
      <c r="X148" s="29">
        <v>1</v>
      </c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>
        <v>2</v>
      </c>
      <c r="AT148" s="30" t="s">
        <v>121</v>
      </c>
      <c r="AU148" s="31"/>
      <c r="AV148" s="29"/>
      <c r="AW148" s="29"/>
      <c r="AX148" s="29"/>
      <c r="AY148" s="27"/>
      <c r="AZ148" s="27"/>
      <c r="BA148" s="27"/>
      <c r="BB148" s="27"/>
      <c r="BC148" s="28">
        <v>41094</v>
      </c>
      <c r="BD148" s="27"/>
      <c r="BE148" s="27"/>
      <c r="BF148" s="27" t="s">
        <v>122</v>
      </c>
      <c r="BG148" s="27" t="s">
        <v>122</v>
      </c>
      <c r="BH148" s="27" t="s">
        <v>122</v>
      </c>
      <c r="BI148" s="29">
        <v>1</v>
      </c>
      <c r="BJ148" s="27" t="s">
        <v>159</v>
      </c>
      <c r="BK148" s="27" t="s">
        <v>121</v>
      </c>
      <c r="BL148" s="27" t="s">
        <v>159</v>
      </c>
      <c r="BM148" s="27" t="s">
        <v>121</v>
      </c>
      <c r="BN148" s="27" t="s">
        <v>159</v>
      </c>
      <c r="BO148" s="27" t="s">
        <v>160</v>
      </c>
      <c r="BP148" s="27" t="s">
        <v>122</v>
      </c>
      <c r="BQ148" s="27" t="s">
        <v>159</v>
      </c>
      <c r="BR148" s="27" t="s">
        <v>121</v>
      </c>
      <c r="BS148" s="27" t="s">
        <v>121</v>
      </c>
      <c r="BT148" s="27" t="s">
        <v>122</v>
      </c>
      <c r="BU148" s="27"/>
      <c r="BV148" s="27"/>
      <c r="BW148" s="29"/>
      <c r="BX148" s="29"/>
      <c r="BY148" s="30"/>
      <c r="BZ148" s="31">
        <v>2</v>
      </c>
      <c r="CA148" s="27"/>
      <c r="CB148" s="27"/>
      <c r="CC148" s="29">
        <v>1</v>
      </c>
      <c r="CD148" s="29">
        <v>1</v>
      </c>
      <c r="CE148" s="30">
        <v>1</v>
      </c>
      <c r="CF148" s="32">
        <v>-7.000000000000062E-05</v>
      </c>
      <c r="CG148" s="33">
        <v>7.000000000000062E-05</v>
      </c>
      <c r="CH148" s="29">
        <f>IF(CG148&lt;0.00015,1,0)</f>
        <v>1</v>
      </c>
      <c r="CI148" s="34">
        <v>-7.999999999697138E-05</v>
      </c>
      <c r="CJ148" s="33">
        <v>7.999999999697138E-05</v>
      </c>
      <c r="CK148" s="29">
        <f>IF(CJ148&lt;0.00015,1,0)</f>
        <v>1</v>
      </c>
      <c r="CL148" s="29">
        <f>IF(AND(CH148=1,CK148=1),1,0)</f>
        <v>1</v>
      </c>
      <c r="CM148" s="30">
        <f>IF(OR(CH148=1,CK148=1),1,0)</f>
        <v>1</v>
      </c>
      <c r="CN148" s="35">
        <v>1</v>
      </c>
      <c r="CO148" s="36" t="b">
        <f>IF(OR(BU148=AO148,BU148=AN148,BU148=AL148,BW148=AO148,BW148=AN148,BW148=AL148),TRUE,FALSE)</f>
        <v>1</v>
      </c>
      <c r="CP148" s="30"/>
      <c r="CQ148" s="30">
        <v>1</v>
      </c>
      <c r="CR148" s="29">
        <v>1</v>
      </c>
      <c r="CS148" s="31" t="str">
        <f>IF(AND(BZ148=2,CN148=1,OR(CO148=TRUE,CP148="VERIFIED")),"YES","NO")</f>
        <v>YES</v>
      </c>
      <c r="CT148" s="38"/>
    </row>
    <row r="149" spans="1:98" ht="12.75">
      <c r="A149" s="26" t="s">
        <v>286</v>
      </c>
      <c r="B149" s="27" t="s">
        <v>136</v>
      </c>
      <c r="C149" s="28">
        <v>41071</v>
      </c>
      <c r="D149" s="27" t="s">
        <v>119</v>
      </c>
      <c r="E149" s="27" t="s">
        <v>120</v>
      </c>
      <c r="F149" s="27"/>
      <c r="G149" s="29"/>
      <c r="H149" s="29"/>
      <c r="I149" s="29"/>
      <c r="J149" s="29"/>
      <c r="K149" s="29"/>
      <c r="L149" s="29"/>
      <c r="M149" s="29"/>
      <c r="N149" s="29"/>
      <c r="O149" s="29"/>
      <c r="P149" s="29">
        <v>1</v>
      </c>
      <c r="Q149" s="29">
        <v>1</v>
      </c>
      <c r="R149" s="29">
        <v>1</v>
      </c>
      <c r="S149" s="29">
        <v>2</v>
      </c>
      <c r="T149" s="29">
        <v>3</v>
      </c>
      <c r="U149" s="29">
        <v>2</v>
      </c>
      <c r="V149" s="29">
        <v>3</v>
      </c>
      <c r="W149" s="29">
        <v>3</v>
      </c>
      <c r="X149" s="29">
        <v>1</v>
      </c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>
        <v>2</v>
      </c>
      <c r="AT149" s="30" t="s">
        <v>121</v>
      </c>
      <c r="AU149" s="31"/>
      <c r="AV149" s="29"/>
      <c r="AW149" s="29"/>
      <c r="AX149" s="29"/>
      <c r="AY149" s="29"/>
      <c r="AZ149" s="29"/>
      <c r="BA149" s="27"/>
      <c r="BB149" s="27"/>
      <c r="BC149" s="28">
        <v>41095</v>
      </c>
      <c r="BD149" s="27"/>
      <c r="BE149" s="27"/>
      <c r="BF149" s="27" t="s">
        <v>122</v>
      </c>
      <c r="BG149" s="27" t="s">
        <v>122</v>
      </c>
      <c r="BH149" s="27" t="s">
        <v>122</v>
      </c>
      <c r="BI149" s="29">
        <v>1</v>
      </c>
      <c r="BJ149" s="27" t="s">
        <v>159</v>
      </c>
      <c r="BK149" s="27" t="s">
        <v>121</v>
      </c>
      <c r="BL149" s="27" t="s">
        <v>159</v>
      </c>
      <c r="BM149" s="27" t="s">
        <v>121</v>
      </c>
      <c r="BN149" s="27" t="s">
        <v>159</v>
      </c>
      <c r="BO149" s="27" t="s">
        <v>160</v>
      </c>
      <c r="BP149" s="27" t="s">
        <v>122</v>
      </c>
      <c r="BQ149" s="27" t="s">
        <v>122</v>
      </c>
      <c r="BR149" s="27" t="s">
        <v>122</v>
      </c>
      <c r="BS149" s="27" t="s">
        <v>121</v>
      </c>
      <c r="BT149" s="27" t="s">
        <v>122</v>
      </c>
      <c r="BU149" s="27"/>
      <c r="BV149" s="27"/>
      <c r="BW149" s="29"/>
      <c r="BX149" s="29"/>
      <c r="BY149" s="30"/>
      <c r="BZ149" s="31">
        <v>2</v>
      </c>
      <c r="CA149" s="27"/>
      <c r="CB149" s="27"/>
      <c r="CC149" s="29">
        <v>1</v>
      </c>
      <c r="CD149" s="29">
        <v>1</v>
      </c>
      <c r="CE149" s="30">
        <v>1</v>
      </c>
      <c r="CF149" s="32">
        <v>-4.999999999999449E-05</v>
      </c>
      <c r="CG149" s="33">
        <v>4.999999999999449E-05</v>
      </c>
      <c r="CH149" s="29">
        <f>IF(CG149&lt;0.00015,1,0)</f>
        <v>1</v>
      </c>
      <c r="CI149" s="34">
        <v>0.00014000000000180535</v>
      </c>
      <c r="CJ149" s="33">
        <v>0.00014000000000180535</v>
      </c>
      <c r="CK149" s="29">
        <f>IF(CJ149&lt;0.00015,1,0)</f>
        <v>1</v>
      </c>
      <c r="CL149" s="29">
        <f>IF(AND(CH149=1,CK149=1),1,0)</f>
        <v>1</v>
      </c>
      <c r="CM149" s="30">
        <f>IF(OR(CH149=1,CK149=1),1,0)</f>
        <v>1</v>
      </c>
      <c r="CN149" s="35">
        <v>1</v>
      </c>
      <c r="CO149" s="36" t="b">
        <f>IF(OR(BU149=AO149,BU149=AN149,BU149=AL149,BW149=AO149,BW149=AN149,BW149=AL149),TRUE,FALSE)</f>
        <v>1</v>
      </c>
      <c r="CP149" s="30"/>
      <c r="CQ149" s="30">
        <v>1</v>
      </c>
      <c r="CR149" s="29">
        <v>1</v>
      </c>
      <c r="CS149" s="31" t="str">
        <f>IF(AND(BZ149=2,CN149=1,OR(CO149=TRUE,CP149="VERIFIED")),"YES","NO")</f>
        <v>YES</v>
      </c>
      <c r="CT149" s="38"/>
    </row>
    <row r="150" spans="1:98" ht="12.75">
      <c r="A150" s="26" t="s">
        <v>287</v>
      </c>
      <c r="B150" s="27" t="s">
        <v>136</v>
      </c>
      <c r="C150" s="28">
        <v>41071</v>
      </c>
      <c r="D150" s="27" t="s">
        <v>119</v>
      </c>
      <c r="E150" s="27" t="s">
        <v>120</v>
      </c>
      <c r="F150" s="27"/>
      <c r="G150" s="29"/>
      <c r="H150" s="29"/>
      <c r="I150" s="29"/>
      <c r="J150" s="29"/>
      <c r="K150" s="29"/>
      <c r="L150" s="29"/>
      <c r="M150" s="29"/>
      <c r="N150" s="29"/>
      <c r="O150" s="29"/>
      <c r="P150" s="29">
        <v>1</v>
      </c>
      <c r="Q150" s="29">
        <v>1</v>
      </c>
      <c r="R150" s="29">
        <v>1</v>
      </c>
      <c r="S150" s="29">
        <v>5</v>
      </c>
      <c r="T150" s="29">
        <v>2</v>
      </c>
      <c r="U150" s="29">
        <v>2</v>
      </c>
      <c r="V150" s="29">
        <v>3</v>
      </c>
      <c r="W150" s="29">
        <v>3</v>
      </c>
      <c r="X150" s="29">
        <v>2</v>
      </c>
      <c r="Y150" s="29"/>
      <c r="Z150" s="29"/>
      <c r="AA150" s="29"/>
      <c r="AB150" s="29"/>
      <c r="AC150" s="29"/>
      <c r="AD150" s="29"/>
      <c r="AE150" s="27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>
        <v>2</v>
      </c>
      <c r="AT150" s="30" t="s">
        <v>121</v>
      </c>
      <c r="AU150" s="31"/>
      <c r="AV150" s="29"/>
      <c r="AW150" s="29"/>
      <c r="AX150" s="29"/>
      <c r="AY150" s="29"/>
      <c r="AZ150" s="27"/>
      <c r="BA150" s="27"/>
      <c r="BB150" s="27"/>
      <c r="BC150" s="28">
        <v>41095</v>
      </c>
      <c r="BD150" s="27"/>
      <c r="BE150" s="27"/>
      <c r="BF150" s="27" t="s">
        <v>122</v>
      </c>
      <c r="BG150" s="27" t="s">
        <v>122</v>
      </c>
      <c r="BH150" s="27" t="s">
        <v>122</v>
      </c>
      <c r="BI150" s="29">
        <v>1</v>
      </c>
      <c r="BJ150" s="27" t="s">
        <v>159</v>
      </c>
      <c r="BK150" s="27" t="s">
        <v>121</v>
      </c>
      <c r="BL150" s="27" t="s">
        <v>159</v>
      </c>
      <c r="BM150" s="27" t="s">
        <v>121</v>
      </c>
      <c r="BN150" s="27" t="s">
        <v>159</v>
      </c>
      <c r="BO150" s="27" t="s">
        <v>160</v>
      </c>
      <c r="BP150" s="27" t="s">
        <v>122</v>
      </c>
      <c r="BQ150" s="29">
        <v>1</v>
      </c>
      <c r="BR150" s="27" t="s">
        <v>122</v>
      </c>
      <c r="BS150" s="27" t="s">
        <v>121</v>
      </c>
      <c r="BT150" s="27" t="s">
        <v>122</v>
      </c>
      <c r="BU150" s="27"/>
      <c r="BV150" s="27"/>
      <c r="BW150" s="29"/>
      <c r="BX150" s="29"/>
      <c r="BY150" s="30"/>
      <c r="BZ150" s="31">
        <v>2</v>
      </c>
      <c r="CA150" s="27"/>
      <c r="CB150" s="27"/>
      <c r="CC150" s="29">
        <v>1</v>
      </c>
      <c r="CD150" s="29">
        <v>1</v>
      </c>
      <c r="CE150" s="30">
        <v>1</v>
      </c>
      <c r="CF150" s="32">
        <v>6.0000000000004494E-05</v>
      </c>
      <c r="CG150" s="33">
        <v>6.0000000000004494E-05</v>
      </c>
      <c r="CH150" s="29">
        <f>IF(CG150&lt;0.00015,1,0)</f>
        <v>1</v>
      </c>
      <c r="CI150" s="34">
        <v>0</v>
      </c>
      <c r="CJ150" s="33">
        <v>0</v>
      </c>
      <c r="CK150" s="29">
        <f>IF(CJ150&lt;0.00015,1,0)</f>
        <v>1</v>
      </c>
      <c r="CL150" s="29">
        <f>IF(AND(CH150=1,CK150=1),1,0)</f>
        <v>1</v>
      </c>
      <c r="CM150" s="30">
        <f>IF(OR(CH150=1,CK150=1),1,0)</f>
        <v>1</v>
      </c>
      <c r="CN150" s="35">
        <v>1</v>
      </c>
      <c r="CO150" s="36" t="b">
        <f>IF(OR(BU150=AO150,BU150=AN150,BU150=AL150,BW150=AO150,BW150=AN150,BW150=AL150),TRUE,FALSE)</f>
        <v>1</v>
      </c>
      <c r="CP150" s="30"/>
      <c r="CQ150" s="30">
        <v>1</v>
      </c>
      <c r="CR150" s="29">
        <v>1</v>
      </c>
      <c r="CS150" s="31" t="str">
        <f>IF(AND(BZ150=2,CN150=1,OR(CO150=TRUE,CP150="VERIFIED")),"YES","NO")</f>
        <v>YES</v>
      </c>
      <c r="CT150" s="38"/>
    </row>
    <row r="151" spans="1:98" ht="12.75">
      <c r="A151" s="26" t="s">
        <v>288</v>
      </c>
      <c r="B151" s="27" t="s">
        <v>136</v>
      </c>
      <c r="C151" s="28">
        <v>41071</v>
      </c>
      <c r="D151" s="27" t="s">
        <v>119</v>
      </c>
      <c r="E151" s="27" t="s">
        <v>120</v>
      </c>
      <c r="F151" s="27"/>
      <c r="G151" s="29"/>
      <c r="H151" s="29"/>
      <c r="I151" s="29"/>
      <c r="J151" s="29"/>
      <c r="K151" s="29"/>
      <c r="L151" s="29"/>
      <c r="M151" s="29"/>
      <c r="N151" s="29"/>
      <c r="O151" s="29"/>
      <c r="P151" s="29">
        <v>1</v>
      </c>
      <c r="Q151" s="29">
        <v>1</v>
      </c>
      <c r="R151" s="29">
        <v>1</v>
      </c>
      <c r="S151" s="29">
        <v>2</v>
      </c>
      <c r="T151" s="29">
        <v>3</v>
      </c>
      <c r="U151" s="29">
        <v>2</v>
      </c>
      <c r="V151" s="29">
        <v>3</v>
      </c>
      <c r="W151" s="29">
        <v>3</v>
      </c>
      <c r="X151" s="29">
        <v>1</v>
      </c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>
        <v>2</v>
      </c>
      <c r="AT151" s="30" t="s">
        <v>121</v>
      </c>
      <c r="AU151" s="31"/>
      <c r="AV151" s="29"/>
      <c r="AW151" s="29"/>
      <c r="AX151" s="29"/>
      <c r="AY151" s="27"/>
      <c r="AZ151" s="27"/>
      <c r="BA151" s="27"/>
      <c r="BB151" s="27"/>
      <c r="BC151" s="28">
        <v>41095</v>
      </c>
      <c r="BD151" s="27"/>
      <c r="BE151" s="27"/>
      <c r="BF151" s="27" t="s">
        <v>122</v>
      </c>
      <c r="BG151" s="27" t="s">
        <v>122</v>
      </c>
      <c r="BH151" s="27" t="s">
        <v>122</v>
      </c>
      <c r="BI151" s="29">
        <v>1</v>
      </c>
      <c r="BJ151" s="27" t="s">
        <v>159</v>
      </c>
      <c r="BK151" s="27" t="s">
        <v>121</v>
      </c>
      <c r="BL151" s="27" t="s">
        <v>159</v>
      </c>
      <c r="BM151" s="27" t="s">
        <v>121</v>
      </c>
      <c r="BN151" s="27" t="s">
        <v>159</v>
      </c>
      <c r="BO151" s="27" t="s">
        <v>160</v>
      </c>
      <c r="BP151" s="27" t="s">
        <v>122</v>
      </c>
      <c r="BQ151" s="27" t="s">
        <v>159</v>
      </c>
      <c r="BR151" s="27" t="s">
        <v>121</v>
      </c>
      <c r="BS151" s="27" t="s">
        <v>121</v>
      </c>
      <c r="BT151" s="27" t="s">
        <v>159</v>
      </c>
      <c r="BU151" s="29"/>
      <c r="BV151" s="29"/>
      <c r="BW151" s="27"/>
      <c r="BX151" s="27"/>
      <c r="BY151" s="30"/>
      <c r="BZ151" s="31">
        <v>2</v>
      </c>
      <c r="CA151" s="27"/>
      <c r="CB151" s="27"/>
      <c r="CC151" s="29">
        <v>1</v>
      </c>
      <c r="CD151" s="29">
        <v>1</v>
      </c>
      <c r="CE151" s="30">
        <v>1</v>
      </c>
      <c r="CF151" s="32">
        <v>7.000000000000062E-05</v>
      </c>
      <c r="CG151" s="33">
        <v>7.000000000000062E-05</v>
      </c>
      <c r="CH151" s="29">
        <f>IF(CG151&lt;0.00015,1,0)</f>
        <v>1</v>
      </c>
      <c r="CI151" s="34">
        <v>5.999999999772854E-05</v>
      </c>
      <c r="CJ151" s="33">
        <v>5.999999999772854E-05</v>
      </c>
      <c r="CK151" s="29">
        <f>IF(CJ151&lt;0.00015,1,0)</f>
        <v>1</v>
      </c>
      <c r="CL151" s="29">
        <f>IF(AND(CH151=1,CK151=1),1,0)</f>
        <v>1</v>
      </c>
      <c r="CM151" s="30">
        <f>IF(OR(CH151=1,CK151=1),1,0)</f>
        <v>1</v>
      </c>
      <c r="CN151" s="35">
        <v>1</v>
      </c>
      <c r="CO151" s="36" t="b">
        <f>IF(OR(BU151=AO151,BU151=AN151,BU151=AL151,BW151=AO151,BW151=AN151,BW151=AL151),TRUE,FALSE)</f>
        <v>1</v>
      </c>
      <c r="CP151" s="30"/>
      <c r="CQ151" s="30">
        <v>1</v>
      </c>
      <c r="CR151" s="29">
        <v>1</v>
      </c>
      <c r="CS151" s="31" t="str">
        <f>IF(AND(BZ151=2,CN151=1,OR(CO151=TRUE,CP151="VERIFIED")),"YES","NO")</f>
        <v>YES</v>
      </c>
      <c r="CT151" s="38"/>
    </row>
    <row r="152" spans="1:98" ht="12.75">
      <c r="A152" s="26" t="s">
        <v>289</v>
      </c>
      <c r="B152" s="27" t="s">
        <v>136</v>
      </c>
      <c r="C152" s="28">
        <v>41071</v>
      </c>
      <c r="D152" s="27" t="s">
        <v>119</v>
      </c>
      <c r="E152" s="27" t="s">
        <v>120</v>
      </c>
      <c r="F152" s="27"/>
      <c r="G152" s="29"/>
      <c r="H152" s="29"/>
      <c r="I152" s="29"/>
      <c r="J152" s="29"/>
      <c r="K152" s="29"/>
      <c r="L152" s="29"/>
      <c r="M152" s="29"/>
      <c r="N152" s="29"/>
      <c r="O152" s="29"/>
      <c r="P152" s="29">
        <v>1</v>
      </c>
      <c r="Q152" s="29">
        <v>1</v>
      </c>
      <c r="R152" s="29">
        <v>1</v>
      </c>
      <c r="S152" s="29">
        <v>3</v>
      </c>
      <c r="T152" s="29">
        <v>0</v>
      </c>
      <c r="U152" s="29">
        <v>2</v>
      </c>
      <c r="V152" s="29">
        <v>3</v>
      </c>
      <c r="W152" s="29">
        <v>3</v>
      </c>
      <c r="X152" s="29">
        <v>2</v>
      </c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>
        <v>2</v>
      </c>
      <c r="AT152" s="30" t="s">
        <v>121</v>
      </c>
      <c r="AU152" s="31"/>
      <c r="AV152" s="29"/>
      <c r="AW152" s="29"/>
      <c r="AX152" s="29"/>
      <c r="AY152" s="27"/>
      <c r="AZ152" s="27"/>
      <c r="BA152" s="27"/>
      <c r="BB152" s="27"/>
      <c r="BC152" s="28">
        <v>41094</v>
      </c>
      <c r="BD152" s="27"/>
      <c r="BE152" s="27"/>
      <c r="BF152" s="27" t="s">
        <v>122</v>
      </c>
      <c r="BG152" s="27" t="s">
        <v>122</v>
      </c>
      <c r="BH152" s="27" t="s">
        <v>122</v>
      </c>
      <c r="BI152" s="29">
        <v>1</v>
      </c>
      <c r="BJ152" s="27" t="s">
        <v>159</v>
      </c>
      <c r="BK152" s="27" t="s">
        <v>121</v>
      </c>
      <c r="BL152" s="27" t="s">
        <v>159</v>
      </c>
      <c r="BM152" s="27" t="s">
        <v>121</v>
      </c>
      <c r="BN152" s="27" t="s">
        <v>159</v>
      </c>
      <c r="BO152" s="27" t="s">
        <v>160</v>
      </c>
      <c r="BP152" s="27" t="s">
        <v>122</v>
      </c>
      <c r="BQ152" s="29">
        <v>1</v>
      </c>
      <c r="BR152" s="27" t="s">
        <v>122</v>
      </c>
      <c r="BS152" s="27" t="s">
        <v>121</v>
      </c>
      <c r="BT152" s="27" t="s">
        <v>122</v>
      </c>
      <c r="BU152" s="27"/>
      <c r="BV152" s="27"/>
      <c r="BW152" s="29"/>
      <c r="BX152" s="29"/>
      <c r="BY152" s="30"/>
      <c r="BZ152" s="31">
        <v>2</v>
      </c>
      <c r="CA152" s="27"/>
      <c r="CB152" s="27"/>
      <c r="CC152" s="29">
        <v>1</v>
      </c>
      <c r="CD152" s="29">
        <v>1</v>
      </c>
      <c r="CE152" s="30">
        <v>1</v>
      </c>
      <c r="CF152" s="32">
        <v>3.999999999999837E-05</v>
      </c>
      <c r="CG152" s="33">
        <v>3.999999999999837E-05</v>
      </c>
      <c r="CH152" s="29">
        <f>IF(CG152&lt;0.00015,1,0)</f>
        <v>1</v>
      </c>
      <c r="CI152" s="34">
        <v>3.0000000002416982E-05</v>
      </c>
      <c r="CJ152" s="33">
        <v>3.0000000002416982E-05</v>
      </c>
      <c r="CK152" s="29">
        <f>IF(CJ152&lt;0.00015,1,0)</f>
        <v>1</v>
      </c>
      <c r="CL152" s="29">
        <f>IF(AND(CH152=1,CK152=1),1,0)</f>
        <v>1</v>
      </c>
      <c r="CM152" s="30">
        <f>IF(OR(CH152=1,CK152=1),1,0)</f>
        <v>1</v>
      </c>
      <c r="CN152" s="35">
        <v>1</v>
      </c>
      <c r="CO152" s="36" t="b">
        <f>IF(OR(BU152=AO152,BU152=AN152,BU152=AL152,BW152=AO152,BW152=AN152,BW152=AL152),TRUE,FALSE)</f>
        <v>1</v>
      </c>
      <c r="CP152" s="30"/>
      <c r="CQ152" s="30">
        <v>1</v>
      </c>
      <c r="CR152" s="29">
        <v>1</v>
      </c>
      <c r="CS152" s="31" t="str">
        <f>IF(AND(BZ152=2,CN152=1,OR(CO152=TRUE,CP152="VERIFIED")),"YES","NO")</f>
        <v>YES</v>
      </c>
      <c r="CT152" s="38"/>
    </row>
    <row r="153" spans="1:98" ht="12.75">
      <c r="A153" s="26" t="s">
        <v>290</v>
      </c>
      <c r="B153" s="27" t="s">
        <v>136</v>
      </c>
      <c r="C153" s="28">
        <v>41072</v>
      </c>
      <c r="D153" s="27" t="s">
        <v>119</v>
      </c>
      <c r="E153" s="27" t="s">
        <v>120</v>
      </c>
      <c r="F153" s="27"/>
      <c r="G153" s="29"/>
      <c r="H153" s="29"/>
      <c r="I153" s="29"/>
      <c r="J153" s="29"/>
      <c r="K153" s="29"/>
      <c r="L153" s="29"/>
      <c r="M153" s="29"/>
      <c r="N153" s="29"/>
      <c r="O153" s="29"/>
      <c r="P153" s="29">
        <v>1</v>
      </c>
      <c r="Q153" s="29">
        <v>1</v>
      </c>
      <c r="R153" s="29">
        <v>1</v>
      </c>
      <c r="S153" s="29">
        <v>2</v>
      </c>
      <c r="T153" s="29">
        <v>1</v>
      </c>
      <c r="U153" s="29">
        <v>2</v>
      </c>
      <c r="V153" s="29">
        <v>3</v>
      </c>
      <c r="W153" s="29">
        <v>3</v>
      </c>
      <c r="X153" s="29">
        <v>2</v>
      </c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>
        <v>2</v>
      </c>
      <c r="AT153" s="30" t="s">
        <v>121</v>
      </c>
      <c r="AU153" s="31"/>
      <c r="AV153" s="29"/>
      <c r="AW153" s="29"/>
      <c r="AX153" s="29"/>
      <c r="AY153" s="27"/>
      <c r="AZ153" s="27"/>
      <c r="BA153" s="27"/>
      <c r="BB153" s="27"/>
      <c r="BC153" s="28">
        <v>41094</v>
      </c>
      <c r="BD153" s="27"/>
      <c r="BE153" s="27"/>
      <c r="BF153" s="27" t="s">
        <v>122</v>
      </c>
      <c r="BG153" s="27" t="s">
        <v>122</v>
      </c>
      <c r="BH153" s="27" t="s">
        <v>122</v>
      </c>
      <c r="BI153" s="29">
        <v>1</v>
      </c>
      <c r="BJ153" s="27" t="s">
        <v>159</v>
      </c>
      <c r="BK153" s="27" t="s">
        <v>121</v>
      </c>
      <c r="BL153" s="27" t="s">
        <v>159</v>
      </c>
      <c r="BM153" s="27" t="s">
        <v>121</v>
      </c>
      <c r="BN153" s="27" t="s">
        <v>159</v>
      </c>
      <c r="BO153" s="27" t="s">
        <v>160</v>
      </c>
      <c r="BP153" s="27" t="s">
        <v>122</v>
      </c>
      <c r="BQ153" s="29">
        <v>1</v>
      </c>
      <c r="BR153" s="27" t="s">
        <v>122</v>
      </c>
      <c r="BS153" s="27" t="s">
        <v>121</v>
      </c>
      <c r="BT153" s="27" t="s">
        <v>122</v>
      </c>
      <c r="BU153" s="27"/>
      <c r="BV153" s="27"/>
      <c r="BW153" s="29"/>
      <c r="BX153" s="29"/>
      <c r="BY153" s="30"/>
      <c r="BZ153" s="31">
        <v>2</v>
      </c>
      <c r="CA153" s="27"/>
      <c r="CB153" s="27"/>
      <c r="CC153" s="29">
        <v>1</v>
      </c>
      <c r="CD153" s="29">
        <v>1</v>
      </c>
      <c r="CE153" s="30">
        <v>1</v>
      </c>
      <c r="CF153" s="32">
        <v>0.00010999999999999899</v>
      </c>
      <c r="CG153" s="33">
        <v>0.00010999999999999899</v>
      </c>
      <c r="CH153" s="29">
        <f>IF(CG153&lt;0.00015,1,0)</f>
        <v>1</v>
      </c>
      <c r="CI153" s="34">
        <v>-3.0000000002416982E-05</v>
      </c>
      <c r="CJ153" s="33">
        <v>3.0000000002416982E-05</v>
      </c>
      <c r="CK153" s="29">
        <f>IF(CJ153&lt;0.00015,1,0)</f>
        <v>1</v>
      </c>
      <c r="CL153" s="29">
        <f>IF(AND(CH153=1,CK153=1),1,0)</f>
        <v>1</v>
      </c>
      <c r="CM153" s="30">
        <f>IF(OR(CH153=1,CK153=1),1,0)</f>
        <v>1</v>
      </c>
      <c r="CN153" s="35">
        <v>1</v>
      </c>
      <c r="CO153" s="36" t="b">
        <f>IF(OR(BU153=AO153,BU153=AN153,BU153=AL153,BW153=AO153,BW153=AN153,BW153=AL153),TRUE,FALSE)</f>
        <v>1</v>
      </c>
      <c r="CP153" s="30"/>
      <c r="CQ153" s="30">
        <v>2</v>
      </c>
      <c r="CR153" s="29">
        <v>1</v>
      </c>
      <c r="CS153" s="31" t="str">
        <f>IF(AND(BZ153=2,CN153=1,OR(CO153=TRUE,CP153="VERIFIED")),"YES","NO")</f>
        <v>YES</v>
      </c>
      <c r="CT153" s="38"/>
    </row>
    <row r="154" spans="1:98" ht="12.75">
      <c r="A154" s="26" t="s">
        <v>291</v>
      </c>
      <c r="B154" s="27" t="s">
        <v>136</v>
      </c>
      <c r="C154" s="28">
        <v>41071</v>
      </c>
      <c r="D154" s="27" t="s">
        <v>119</v>
      </c>
      <c r="E154" s="27" t="s">
        <v>120</v>
      </c>
      <c r="F154" s="27"/>
      <c r="G154" s="29"/>
      <c r="H154" s="29"/>
      <c r="I154" s="29"/>
      <c r="J154" s="29"/>
      <c r="K154" s="29"/>
      <c r="L154" s="29"/>
      <c r="M154" s="29"/>
      <c r="N154" s="29"/>
      <c r="O154" s="29"/>
      <c r="P154" s="29">
        <v>1</v>
      </c>
      <c r="Q154" s="29">
        <v>1</v>
      </c>
      <c r="R154" s="29">
        <v>1</v>
      </c>
      <c r="S154" s="29">
        <v>2</v>
      </c>
      <c r="T154" s="29">
        <v>2</v>
      </c>
      <c r="U154" s="29">
        <v>2</v>
      </c>
      <c r="V154" s="29">
        <v>3</v>
      </c>
      <c r="W154" s="29">
        <v>3</v>
      </c>
      <c r="X154" s="29">
        <v>2</v>
      </c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>
        <v>2</v>
      </c>
      <c r="AT154" s="30" t="s">
        <v>121</v>
      </c>
      <c r="AU154" s="31"/>
      <c r="AV154" s="29"/>
      <c r="AW154" s="29"/>
      <c r="AX154" s="29"/>
      <c r="AY154" s="27"/>
      <c r="AZ154" s="27"/>
      <c r="BA154" s="27"/>
      <c r="BB154" s="27"/>
      <c r="BC154" s="28">
        <v>41095</v>
      </c>
      <c r="BD154" s="27"/>
      <c r="BE154" s="27"/>
      <c r="BF154" s="27" t="s">
        <v>122</v>
      </c>
      <c r="BG154" s="27" t="s">
        <v>122</v>
      </c>
      <c r="BH154" s="27" t="s">
        <v>122</v>
      </c>
      <c r="BI154" s="29">
        <v>1</v>
      </c>
      <c r="BJ154" s="27" t="s">
        <v>159</v>
      </c>
      <c r="BK154" s="27" t="s">
        <v>121</v>
      </c>
      <c r="BL154" s="27" t="s">
        <v>159</v>
      </c>
      <c r="BM154" s="27" t="s">
        <v>121</v>
      </c>
      <c r="BN154" s="27" t="s">
        <v>159</v>
      </c>
      <c r="BO154" s="27" t="s">
        <v>160</v>
      </c>
      <c r="BP154" s="27" t="s">
        <v>122</v>
      </c>
      <c r="BQ154" s="29">
        <v>1</v>
      </c>
      <c r="BR154" s="27" t="s">
        <v>122</v>
      </c>
      <c r="BS154" s="27" t="s">
        <v>121</v>
      </c>
      <c r="BT154" s="27" t="s">
        <v>122</v>
      </c>
      <c r="BU154" s="27"/>
      <c r="BV154" s="27"/>
      <c r="BW154" s="29"/>
      <c r="BX154" s="29"/>
      <c r="BY154" s="30"/>
      <c r="BZ154" s="31">
        <v>2</v>
      </c>
      <c r="CA154" s="27"/>
      <c r="CB154" s="27"/>
      <c r="CC154" s="29">
        <v>1</v>
      </c>
      <c r="CD154" s="29">
        <v>1</v>
      </c>
      <c r="CE154" s="30">
        <v>1</v>
      </c>
      <c r="CF154" s="32">
        <v>3.0000000000002247E-05</v>
      </c>
      <c r="CG154" s="33">
        <v>3.0000000000002247E-05</v>
      </c>
      <c r="CH154" s="29">
        <f>IF(CG154&lt;0.00015,1,0)</f>
        <v>1</v>
      </c>
      <c r="CI154" s="34">
        <v>-2.9999999995311555E-05</v>
      </c>
      <c r="CJ154" s="33">
        <v>2.9999999995311555E-05</v>
      </c>
      <c r="CK154" s="29">
        <f>IF(CJ154&lt;0.00015,1,0)</f>
        <v>1</v>
      </c>
      <c r="CL154" s="29">
        <f>IF(AND(CH154=1,CK154=1),1,0)</f>
        <v>1</v>
      </c>
      <c r="CM154" s="30">
        <f>IF(OR(CH154=1,CK154=1),1,0)</f>
        <v>1</v>
      </c>
      <c r="CN154" s="35">
        <v>1</v>
      </c>
      <c r="CO154" s="36" t="b">
        <f>FALSE</f>
        <v>0</v>
      </c>
      <c r="CP154" s="30" t="s">
        <v>236</v>
      </c>
      <c r="CQ154" s="30">
        <v>2</v>
      </c>
      <c r="CR154" s="37">
        <v>2</v>
      </c>
      <c r="CS154" s="31" t="str">
        <f>IF(AND(BZ154=2,CN154=1,OR(CO154=TRUE,CP154="VERIFIED")),"YES","NO")</f>
        <v>YES</v>
      </c>
      <c r="CT154" s="38"/>
    </row>
    <row r="155" spans="1:98" ht="12.75">
      <c r="A155" s="26" t="s">
        <v>292</v>
      </c>
      <c r="B155" s="27" t="s">
        <v>136</v>
      </c>
      <c r="C155" s="28">
        <v>41071</v>
      </c>
      <c r="D155" s="27" t="s">
        <v>119</v>
      </c>
      <c r="E155" s="27" t="s">
        <v>120</v>
      </c>
      <c r="F155" s="27"/>
      <c r="G155" s="29"/>
      <c r="H155" s="29"/>
      <c r="I155" s="29"/>
      <c r="J155" s="29"/>
      <c r="K155" s="29"/>
      <c r="L155" s="29"/>
      <c r="M155" s="29"/>
      <c r="N155" s="29"/>
      <c r="O155" s="29"/>
      <c r="P155" s="29">
        <v>1</v>
      </c>
      <c r="Q155" s="29">
        <v>1</v>
      </c>
      <c r="R155" s="29">
        <v>1</v>
      </c>
      <c r="S155" s="29">
        <v>2</v>
      </c>
      <c r="T155" s="29">
        <v>3</v>
      </c>
      <c r="U155" s="29">
        <v>2</v>
      </c>
      <c r="V155" s="29">
        <v>3</v>
      </c>
      <c r="W155" s="29">
        <v>3</v>
      </c>
      <c r="X155" s="29">
        <v>2</v>
      </c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>
        <v>2</v>
      </c>
      <c r="AT155" s="30" t="s">
        <v>121</v>
      </c>
      <c r="AU155" s="31"/>
      <c r="AV155" s="29"/>
      <c r="AW155" s="29"/>
      <c r="AX155" s="29"/>
      <c r="AY155" s="29"/>
      <c r="AZ155" s="29"/>
      <c r="BA155" s="27"/>
      <c r="BB155" s="27"/>
      <c r="BC155" s="28">
        <v>41094</v>
      </c>
      <c r="BD155" s="27"/>
      <c r="BE155" s="27"/>
      <c r="BF155" s="27" t="s">
        <v>122</v>
      </c>
      <c r="BG155" s="27" t="s">
        <v>122</v>
      </c>
      <c r="BH155" s="27" t="s">
        <v>122</v>
      </c>
      <c r="BI155" s="29">
        <v>1</v>
      </c>
      <c r="BJ155" s="27" t="s">
        <v>159</v>
      </c>
      <c r="BK155" s="27" t="s">
        <v>121</v>
      </c>
      <c r="BL155" s="27" t="s">
        <v>159</v>
      </c>
      <c r="BM155" s="27" t="s">
        <v>121</v>
      </c>
      <c r="BN155" s="27" t="s">
        <v>159</v>
      </c>
      <c r="BO155" s="27" t="s">
        <v>160</v>
      </c>
      <c r="BP155" s="27" t="s">
        <v>122</v>
      </c>
      <c r="BQ155" s="29">
        <v>1</v>
      </c>
      <c r="BR155" s="27" t="s">
        <v>122</v>
      </c>
      <c r="BS155" s="27" t="s">
        <v>121</v>
      </c>
      <c r="BT155" s="27" t="s">
        <v>122</v>
      </c>
      <c r="BU155" s="27"/>
      <c r="BV155" s="27"/>
      <c r="BW155" s="29"/>
      <c r="BX155" s="29"/>
      <c r="BY155" s="30"/>
      <c r="BZ155" s="31">
        <v>2</v>
      </c>
      <c r="CA155" s="27"/>
      <c r="CB155" s="27"/>
      <c r="CC155" s="29">
        <v>1</v>
      </c>
      <c r="CD155" s="29">
        <v>1</v>
      </c>
      <c r="CE155" s="30">
        <v>1</v>
      </c>
      <c r="CF155" s="32">
        <v>-3.0000000000002247E-05</v>
      </c>
      <c r="CG155" s="33">
        <v>3.0000000000002247E-05</v>
      </c>
      <c r="CH155" s="29">
        <f>IF(CG155&lt;0.00015,1,0)</f>
        <v>1</v>
      </c>
      <c r="CI155" s="34">
        <v>1.0000000003174137E-05</v>
      </c>
      <c r="CJ155" s="33">
        <v>1.0000000003174137E-05</v>
      </c>
      <c r="CK155" s="29">
        <f>IF(CJ155&lt;0.00015,1,0)</f>
        <v>1</v>
      </c>
      <c r="CL155" s="29">
        <f>IF(AND(CH155=1,CK155=1),1,0)</f>
        <v>1</v>
      </c>
      <c r="CM155" s="30">
        <f>IF(OR(CH155=1,CK155=1),1,0)</f>
        <v>1</v>
      </c>
      <c r="CN155" s="35">
        <v>1</v>
      </c>
      <c r="CO155" s="36" t="b">
        <f>IF(OR(BU155=AO155,BU155=AN155,BU155=AL155,BW155=AO155,BW155=AN155,BW155=AL155),TRUE,FALSE)</f>
        <v>1</v>
      </c>
      <c r="CP155" s="30"/>
      <c r="CQ155" s="30">
        <v>1</v>
      </c>
      <c r="CR155" s="29">
        <v>1</v>
      </c>
      <c r="CS155" s="31" t="str">
        <f>IF(AND(BZ155=2,CN155=1,OR(CO155=TRUE,CP155="VERIFIED")),"YES","NO")</f>
        <v>YES</v>
      </c>
      <c r="CT155" s="38"/>
    </row>
    <row r="156" spans="1:98" ht="12.75">
      <c r="A156" s="26" t="s">
        <v>293</v>
      </c>
      <c r="B156" s="27" t="s">
        <v>136</v>
      </c>
      <c r="C156" s="28">
        <v>41071</v>
      </c>
      <c r="D156" s="27" t="s">
        <v>119</v>
      </c>
      <c r="E156" s="27" t="s">
        <v>120</v>
      </c>
      <c r="F156" s="27"/>
      <c r="G156" s="29"/>
      <c r="H156" s="29"/>
      <c r="I156" s="29"/>
      <c r="J156" s="37"/>
      <c r="K156" s="29"/>
      <c r="L156" s="29"/>
      <c r="M156" s="29"/>
      <c r="N156" s="29"/>
      <c r="O156" s="29"/>
      <c r="P156" s="29">
        <v>1</v>
      </c>
      <c r="Q156" s="29">
        <v>1</v>
      </c>
      <c r="R156" s="29">
        <v>1</v>
      </c>
      <c r="S156" s="29">
        <v>2</v>
      </c>
      <c r="T156" s="29">
        <v>1</v>
      </c>
      <c r="U156" s="29">
        <v>2</v>
      </c>
      <c r="V156" s="29">
        <v>3</v>
      </c>
      <c r="W156" s="29">
        <v>3</v>
      </c>
      <c r="X156" s="29">
        <v>1</v>
      </c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>
        <v>2</v>
      </c>
      <c r="AT156" s="30" t="s">
        <v>121</v>
      </c>
      <c r="AU156" s="31"/>
      <c r="AV156" s="29"/>
      <c r="AW156" s="29"/>
      <c r="AX156" s="29"/>
      <c r="AY156" s="29"/>
      <c r="AZ156" s="29"/>
      <c r="BA156" s="29"/>
      <c r="BB156" s="37"/>
      <c r="BC156" s="28">
        <v>41102</v>
      </c>
      <c r="BD156" s="29"/>
      <c r="BE156" s="29"/>
      <c r="BF156" s="29">
        <v>1</v>
      </c>
      <c r="BG156" s="29">
        <v>1</v>
      </c>
      <c r="BH156" s="29">
        <v>1</v>
      </c>
      <c r="BI156" s="29">
        <v>1</v>
      </c>
      <c r="BJ156" s="29">
        <v>2</v>
      </c>
      <c r="BK156" s="27" t="s">
        <v>121</v>
      </c>
      <c r="BL156" s="29">
        <v>2</v>
      </c>
      <c r="BM156" s="29" t="s">
        <v>121</v>
      </c>
      <c r="BN156" s="29">
        <v>2</v>
      </c>
      <c r="BO156" s="29">
        <v>3</v>
      </c>
      <c r="BP156" s="29">
        <v>1</v>
      </c>
      <c r="BQ156" s="29">
        <v>1</v>
      </c>
      <c r="BR156" s="29">
        <v>1</v>
      </c>
      <c r="BS156" s="27" t="s">
        <v>121</v>
      </c>
      <c r="BT156" s="29">
        <v>1</v>
      </c>
      <c r="BU156" s="29"/>
      <c r="BV156" s="29"/>
      <c r="BW156" s="29"/>
      <c r="BX156" s="29"/>
      <c r="BY156" s="30"/>
      <c r="BZ156" s="31">
        <v>2</v>
      </c>
      <c r="CA156" s="42"/>
      <c r="CB156" s="42"/>
      <c r="CC156" s="37">
        <v>1</v>
      </c>
      <c r="CD156" s="37">
        <v>1</v>
      </c>
      <c r="CE156" s="45">
        <v>1</v>
      </c>
      <c r="CF156" s="32">
        <v>0.06634999999999999</v>
      </c>
      <c r="CG156" s="50">
        <v>0.06634999999999999</v>
      </c>
      <c r="CH156" s="37">
        <f>IF(CG156&lt;0.00015,1,0)</f>
        <v>0</v>
      </c>
      <c r="CI156" s="51">
        <v>0.06472000000000122</v>
      </c>
      <c r="CJ156" s="50">
        <v>0.06472000000000122</v>
      </c>
      <c r="CK156" s="37">
        <f>IF(CJ156&lt;0.00015,1,0)</f>
        <v>0</v>
      </c>
      <c r="CL156" s="37">
        <f>IF(AND(CH156=1,CK156=1),1,0)</f>
        <v>0</v>
      </c>
      <c r="CM156" s="30">
        <f>IF(OR(CH156=1,CK156=1),1,0)</f>
        <v>0</v>
      </c>
      <c r="CN156" s="35">
        <v>1</v>
      </c>
      <c r="CO156" s="36" t="b">
        <f>IF(OR(BU156=AO156,BU156=AN156,BU156=AL156,BW156=AO156,BW156=AN156,BW156=AL156),TRUE,FALSE)</f>
        <v>1</v>
      </c>
      <c r="CP156" s="30"/>
      <c r="CQ156" s="30">
        <v>2</v>
      </c>
      <c r="CR156" s="29">
        <v>1</v>
      </c>
      <c r="CS156" s="31" t="str">
        <f>IF(AND(BZ156=2,CN156=1,OR(CO156=TRUE,CP156="VERIFIED")),"YES","NO")</f>
        <v>YES</v>
      </c>
      <c r="CT156" s="38"/>
    </row>
    <row r="157" spans="1:98" ht="12.75">
      <c r="A157" s="26" t="s">
        <v>294</v>
      </c>
      <c r="B157" s="27" t="s">
        <v>136</v>
      </c>
      <c r="C157" s="28">
        <v>41071</v>
      </c>
      <c r="D157" s="27" t="s">
        <v>119</v>
      </c>
      <c r="E157" s="27" t="s">
        <v>120</v>
      </c>
      <c r="F157" s="27"/>
      <c r="G157" s="29"/>
      <c r="H157" s="29"/>
      <c r="I157" s="29"/>
      <c r="J157" s="29"/>
      <c r="K157" s="29"/>
      <c r="L157" s="29"/>
      <c r="M157" s="29"/>
      <c r="N157" s="29"/>
      <c r="O157" s="29"/>
      <c r="P157" s="29">
        <v>1</v>
      </c>
      <c r="Q157" s="29">
        <v>1</v>
      </c>
      <c r="R157" s="29">
        <v>1</v>
      </c>
      <c r="S157" s="29">
        <v>2</v>
      </c>
      <c r="T157" s="29">
        <v>2</v>
      </c>
      <c r="U157" s="29">
        <v>2</v>
      </c>
      <c r="V157" s="29">
        <v>3</v>
      </c>
      <c r="W157" s="29">
        <v>3</v>
      </c>
      <c r="X157" s="29">
        <v>1</v>
      </c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>
        <v>2</v>
      </c>
      <c r="AT157" s="30" t="s">
        <v>121</v>
      </c>
      <c r="AU157" s="31"/>
      <c r="AV157" s="29"/>
      <c r="AW157" s="29"/>
      <c r="AX157" s="29"/>
      <c r="AY157" s="27"/>
      <c r="AZ157" s="27"/>
      <c r="BA157" s="27"/>
      <c r="BB157" s="27"/>
      <c r="BC157" s="28">
        <v>41095</v>
      </c>
      <c r="BD157" s="27"/>
      <c r="BE157" s="27"/>
      <c r="BF157" s="27" t="s">
        <v>122</v>
      </c>
      <c r="BG157" s="27" t="s">
        <v>122</v>
      </c>
      <c r="BH157" s="27" t="s">
        <v>122</v>
      </c>
      <c r="BI157" s="29">
        <v>1</v>
      </c>
      <c r="BJ157" s="27" t="s">
        <v>159</v>
      </c>
      <c r="BK157" s="27" t="s">
        <v>121</v>
      </c>
      <c r="BL157" s="27" t="s">
        <v>159</v>
      </c>
      <c r="BM157" s="27" t="s">
        <v>121</v>
      </c>
      <c r="BN157" s="27" t="s">
        <v>159</v>
      </c>
      <c r="BO157" s="27" t="s">
        <v>160</v>
      </c>
      <c r="BP157" s="27" t="s">
        <v>122</v>
      </c>
      <c r="BQ157" s="27" t="s">
        <v>159</v>
      </c>
      <c r="BR157" s="27" t="s">
        <v>121</v>
      </c>
      <c r="BS157" s="27" t="s">
        <v>121</v>
      </c>
      <c r="BT157" s="27" t="s">
        <v>122</v>
      </c>
      <c r="BU157" s="27"/>
      <c r="BV157" s="27"/>
      <c r="BW157" s="29"/>
      <c r="BX157" s="29"/>
      <c r="BY157" s="30"/>
      <c r="BZ157" s="31">
        <v>2</v>
      </c>
      <c r="CA157" s="27"/>
      <c r="CB157" s="27"/>
      <c r="CC157" s="29">
        <v>1</v>
      </c>
      <c r="CD157" s="29">
        <v>1</v>
      </c>
      <c r="CE157" s="30">
        <v>1</v>
      </c>
      <c r="CF157" s="32">
        <v>-9.999999999996123E-06</v>
      </c>
      <c r="CG157" s="33">
        <v>9.999999999996123E-06</v>
      </c>
      <c r="CH157" s="29">
        <f>IF(CG157&lt;0.00015,1,0)</f>
        <v>1</v>
      </c>
      <c r="CI157" s="34">
        <v>3.0000000002416982E-05</v>
      </c>
      <c r="CJ157" s="33">
        <v>3.0000000002416982E-05</v>
      </c>
      <c r="CK157" s="29">
        <f>IF(CJ157&lt;0.00015,1,0)</f>
        <v>1</v>
      </c>
      <c r="CL157" s="29">
        <f>IF(AND(CH157=1,CK157=1),1,0)</f>
        <v>1</v>
      </c>
      <c r="CM157" s="30">
        <f>IF(OR(CH157=1,CK157=1),1,0)</f>
        <v>1</v>
      </c>
      <c r="CN157" s="35">
        <v>1</v>
      </c>
      <c r="CO157" s="36" t="b">
        <f>IF(OR(BU157=AO157,BU157=AN157,BU157=AL157,BW157=AO157,BW157=AN157,BW157=AL157),TRUE,FALSE)</f>
        <v>1</v>
      </c>
      <c r="CP157" s="30"/>
      <c r="CQ157" s="30">
        <v>1</v>
      </c>
      <c r="CR157" s="29">
        <v>1</v>
      </c>
      <c r="CS157" s="31" t="str">
        <f>IF(AND(BZ157=2,CN157=1,OR(CO157=TRUE,CP157="VERIFIED")),"YES","NO")</f>
        <v>YES</v>
      </c>
      <c r="CT157" s="38"/>
    </row>
    <row r="158" spans="1:98" ht="12.75">
      <c r="A158" s="26" t="s">
        <v>295</v>
      </c>
      <c r="B158" s="27" t="s">
        <v>136</v>
      </c>
      <c r="C158" s="28">
        <v>41071</v>
      </c>
      <c r="D158" s="27" t="s">
        <v>119</v>
      </c>
      <c r="E158" s="27" t="s">
        <v>120</v>
      </c>
      <c r="F158" s="27"/>
      <c r="G158" s="29"/>
      <c r="H158" s="29"/>
      <c r="I158" s="29"/>
      <c r="J158" s="29"/>
      <c r="K158" s="29"/>
      <c r="L158" s="29"/>
      <c r="M158" s="29"/>
      <c r="N158" s="29"/>
      <c r="O158" s="29"/>
      <c r="P158" s="29">
        <v>1</v>
      </c>
      <c r="Q158" s="29">
        <v>1</v>
      </c>
      <c r="R158" s="29">
        <v>1</v>
      </c>
      <c r="S158" s="29">
        <v>2</v>
      </c>
      <c r="T158" s="29">
        <v>1</v>
      </c>
      <c r="U158" s="29">
        <v>2</v>
      </c>
      <c r="V158" s="29">
        <v>3</v>
      </c>
      <c r="W158" s="29">
        <v>3</v>
      </c>
      <c r="X158" s="29">
        <v>2</v>
      </c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>
        <v>2</v>
      </c>
      <c r="AT158" s="30" t="s">
        <v>121</v>
      </c>
      <c r="AU158" s="31"/>
      <c r="AV158" s="29"/>
      <c r="AW158" s="29"/>
      <c r="AX158" s="29"/>
      <c r="AY158" s="27"/>
      <c r="AZ158" s="27"/>
      <c r="BA158" s="27"/>
      <c r="BB158" s="27"/>
      <c r="BC158" s="28">
        <v>41094</v>
      </c>
      <c r="BD158" s="27"/>
      <c r="BE158" s="27"/>
      <c r="BF158" s="27" t="s">
        <v>122</v>
      </c>
      <c r="BG158" s="27" t="s">
        <v>122</v>
      </c>
      <c r="BH158" s="27" t="s">
        <v>122</v>
      </c>
      <c r="BI158" s="29">
        <v>1</v>
      </c>
      <c r="BJ158" s="27" t="s">
        <v>159</v>
      </c>
      <c r="BK158" s="27" t="s">
        <v>121</v>
      </c>
      <c r="BL158" s="27" t="s">
        <v>159</v>
      </c>
      <c r="BM158" s="27" t="s">
        <v>121</v>
      </c>
      <c r="BN158" s="27" t="s">
        <v>159</v>
      </c>
      <c r="BO158" s="27" t="s">
        <v>160</v>
      </c>
      <c r="BP158" s="27" t="s">
        <v>122</v>
      </c>
      <c r="BQ158" s="29">
        <v>1</v>
      </c>
      <c r="BR158" s="27" t="s">
        <v>122</v>
      </c>
      <c r="BS158" s="27" t="s">
        <v>121</v>
      </c>
      <c r="BT158" s="27" t="s">
        <v>122</v>
      </c>
      <c r="BU158" s="27"/>
      <c r="BV158" s="27"/>
      <c r="BW158" s="29"/>
      <c r="BX158" s="29"/>
      <c r="BY158" s="30"/>
      <c r="BZ158" s="31">
        <v>2</v>
      </c>
      <c r="CA158" s="27"/>
      <c r="CB158" s="27"/>
      <c r="CC158" s="29">
        <v>1</v>
      </c>
      <c r="CD158" s="29">
        <v>1</v>
      </c>
      <c r="CE158" s="30">
        <v>1</v>
      </c>
      <c r="CF158" s="32">
        <v>-4.999999999999449E-05</v>
      </c>
      <c r="CG158" s="33">
        <v>4.999999999999449E-05</v>
      </c>
      <c r="CH158" s="29">
        <f>IF(CG158&lt;0.00015,1,0)</f>
        <v>1</v>
      </c>
      <c r="CI158" s="34">
        <v>-6.0000000004833964E-05</v>
      </c>
      <c r="CJ158" s="33">
        <v>6.0000000004833964E-05</v>
      </c>
      <c r="CK158" s="29">
        <f>IF(CJ158&lt;0.00015,1,0)</f>
        <v>1</v>
      </c>
      <c r="CL158" s="29">
        <f>IF(AND(CH158=1,CK158=1),1,0)</f>
        <v>1</v>
      </c>
      <c r="CM158" s="30">
        <f>IF(OR(CH158=1,CK158=1),1,0)</f>
        <v>1</v>
      </c>
      <c r="CN158" s="35">
        <v>1</v>
      </c>
      <c r="CO158" s="36" t="b">
        <f>FALSE</f>
        <v>0</v>
      </c>
      <c r="CP158" s="30" t="s">
        <v>236</v>
      </c>
      <c r="CQ158" s="30">
        <v>2</v>
      </c>
      <c r="CR158" s="29">
        <v>1</v>
      </c>
      <c r="CS158" s="31" t="str">
        <f>IF(AND(BZ158=2,CN158=1,OR(CO158=TRUE,CP158="VERIFIED")),"YES","NO")</f>
        <v>YES</v>
      </c>
      <c r="CT158" s="38"/>
    </row>
    <row r="159" spans="1:98" ht="12.75">
      <c r="A159" s="26" t="s">
        <v>296</v>
      </c>
      <c r="B159" s="27" t="s">
        <v>136</v>
      </c>
      <c r="C159" s="28">
        <v>41071</v>
      </c>
      <c r="D159" s="27" t="s">
        <v>119</v>
      </c>
      <c r="E159" s="27" t="s">
        <v>120</v>
      </c>
      <c r="F159" s="27"/>
      <c r="G159" s="29"/>
      <c r="H159" s="29"/>
      <c r="I159" s="29"/>
      <c r="J159" s="29"/>
      <c r="K159" s="29"/>
      <c r="L159" s="29"/>
      <c r="M159" s="29"/>
      <c r="N159" s="29"/>
      <c r="O159" s="29"/>
      <c r="P159" s="29">
        <v>1</v>
      </c>
      <c r="Q159" s="29">
        <v>1</v>
      </c>
      <c r="R159" s="29">
        <v>1</v>
      </c>
      <c r="S159" s="29">
        <v>4</v>
      </c>
      <c r="T159" s="29">
        <v>3</v>
      </c>
      <c r="U159" s="29">
        <v>2</v>
      </c>
      <c r="V159" s="29">
        <v>3</v>
      </c>
      <c r="W159" s="29">
        <v>3</v>
      </c>
      <c r="X159" s="29">
        <v>1</v>
      </c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>
        <v>2</v>
      </c>
      <c r="AT159" s="30" t="s">
        <v>121</v>
      </c>
      <c r="AU159" s="31"/>
      <c r="AV159" s="29"/>
      <c r="AW159" s="29"/>
      <c r="AX159" s="29"/>
      <c r="AY159" s="27"/>
      <c r="AZ159" s="27"/>
      <c r="BA159" s="27"/>
      <c r="BB159" s="27"/>
      <c r="BC159" s="28">
        <v>41094</v>
      </c>
      <c r="BD159" s="27"/>
      <c r="BE159" s="27"/>
      <c r="BF159" s="27" t="s">
        <v>122</v>
      </c>
      <c r="BG159" s="27" t="s">
        <v>122</v>
      </c>
      <c r="BH159" s="27" t="s">
        <v>122</v>
      </c>
      <c r="BI159" s="29">
        <v>1</v>
      </c>
      <c r="BJ159" s="27" t="s">
        <v>159</v>
      </c>
      <c r="BK159" s="27" t="s">
        <v>121</v>
      </c>
      <c r="BL159" s="27" t="s">
        <v>159</v>
      </c>
      <c r="BM159" s="27" t="s">
        <v>121</v>
      </c>
      <c r="BN159" s="27" t="s">
        <v>159</v>
      </c>
      <c r="BO159" s="27" t="s">
        <v>160</v>
      </c>
      <c r="BP159" s="27" t="s">
        <v>122</v>
      </c>
      <c r="BQ159" s="27" t="s">
        <v>159</v>
      </c>
      <c r="BR159" s="27" t="s">
        <v>121</v>
      </c>
      <c r="BS159" s="27" t="s">
        <v>121</v>
      </c>
      <c r="BT159" s="27" t="s">
        <v>122</v>
      </c>
      <c r="BU159" s="27"/>
      <c r="BV159" s="27"/>
      <c r="BW159" s="29"/>
      <c r="BX159" s="29"/>
      <c r="BY159" s="30"/>
      <c r="BZ159" s="31">
        <v>2</v>
      </c>
      <c r="CA159" s="27"/>
      <c r="CB159" s="27"/>
      <c r="CC159" s="29">
        <v>1</v>
      </c>
      <c r="CD159" s="29">
        <v>1</v>
      </c>
      <c r="CE159" s="30">
        <v>1</v>
      </c>
      <c r="CF159" s="32">
        <v>0</v>
      </c>
      <c r="CG159" s="33">
        <v>0</v>
      </c>
      <c r="CH159" s="29">
        <f>IF(CG159&lt;0.00015,1,0)</f>
        <v>1</v>
      </c>
      <c r="CI159" s="34">
        <v>1.9999999999242846E-05</v>
      </c>
      <c r="CJ159" s="33">
        <v>1.9999999999242846E-05</v>
      </c>
      <c r="CK159" s="29">
        <f>IF(CJ159&lt;0.00015,1,0)</f>
        <v>1</v>
      </c>
      <c r="CL159" s="29">
        <f>IF(AND(CH159=1,CK159=1),1,0)</f>
        <v>1</v>
      </c>
      <c r="CM159" s="30">
        <f>IF(OR(CH159=1,CK159=1),1,0)</f>
        <v>1</v>
      </c>
      <c r="CN159" s="35">
        <v>1</v>
      </c>
      <c r="CO159" s="36" t="b">
        <f>IF(OR(BU159=AO159,BU159=AN159,BU159=AL159,BW159=AO159,BW159=AN159,BW159=AL159),TRUE,FALSE)</f>
        <v>1</v>
      </c>
      <c r="CP159" s="30"/>
      <c r="CQ159" s="30">
        <v>1</v>
      </c>
      <c r="CR159" s="29">
        <v>1</v>
      </c>
      <c r="CS159" s="31" t="str">
        <f>IF(AND(BZ159=2,CN159=1,OR(CO159=TRUE,CP159="VERIFIED")),"YES","NO")</f>
        <v>YES</v>
      </c>
      <c r="CT159" s="38"/>
    </row>
    <row r="160" spans="1:98" ht="12.75">
      <c r="A160" s="26" t="s">
        <v>297</v>
      </c>
      <c r="B160" s="27" t="s">
        <v>136</v>
      </c>
      <c r="C160" s="28">
        <v>41071</v>
      </c>
      <c r="D160" s="27" t="s">
        <v>119</v>
      </c>
      <c r="E160" s="27" t="s">
        <v>120</v>
      </c>
      <c r="F160" s="27"/>
      <c r="G160" s="29"/>
      <c r="H160" s="29"/>
      <c r="I160" s="29"/>
      <c r="J160" s="29"/>
      <c r="K160" s="29"/>
      <c r="L160" s="29"/>
      <c r="M160" s="29"/>
      <c r="N160" s="29"/>
      <c r="O160" s="29"/>
      <c r="P160" s="29">
        <v>1</v>
      </c>
      <c r="Q160" s="29">
        <v>1</v>
      </c>
      <c r="R160" s="29">
        <v>1</v>
      </c>
      <c r="S160" s="29">
        <v>3</v>
      </c>
      <c r="T160" s="29">
        <v>3</v>
      </c>
      <c r="U160" s="29">
        <v>2</v>
      </c>
      <c r="V160" s="29">
        <v>3</v>
      </c>
      <c r="W160" s="29">
        <v>3</v>
      </c>
      <c r="X160" s="29">
        <v>2</v>
      </c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>
        <v>2</v>
      </c>
      <c r="AT160" s="30" t="s">
        <v>121</v>
      </c>
      <c r="AU160" s="31"/>
      <c r="AV160" s="29"/>
      <c r="AW160" s="29"/>
      <c r="AX160" s="29"/>
      <c r="AY160" s="27"/>
      <c r="AZ160" s="27"/>
      <c r="BA160" s="27"/>
      <c r="BB160" s="27"/>
      <c r="BC160" s="28">
        <v>41095</v>
      </c>
      <c r="BD160" s="27"/>
      <c r="BE160" s="27"/>
      <c r="BF160" s="27" t="s">
        <v>122</v>
      </c>
      <c r="BG160" s="27" t="s">
        <v>122</v>
      </c>
      <c r="BH160" s="27" t="s">
        <v>122</v>
      </c>
      <c r="BI160" s="29">
        <v>1</v>
      </c>
      <c r="BJ160" s="27" t="s">
        <v>159</v>
      </c>
      <c r="BK160" s="27" t="s">
        <v>121</v>
      </c>
      <c r="BL160" s="27" t="s">
        <v>159</v>
      </c>
      <c r="BM160" s="27" t="s">
        <v>121</v>
      </c>
      <c r="BN160" s="27" t="s">
        <v>159</v>
      </c>
      <c r="BO160" s="27" t="s">
        <v>160</v>
      </c>
      <c r="BP160" s="27" t="s">
        <v>122</v>
      </c>
      <c r="BQ160" s="29">
        <v>1</v>
      </c>
      <c r="BR160" s="27" t="s">
        <v>122</v>
      </c>
      <c r="BS160" s="27" t="s">
        <v>121</v>
      </c>
      <c r="BT160" s="27" t="s">
        <v>122</v>
      </c>
      <c r="BU160" s="27"/>
      <c r="BV160" s="27"/>
      <c r="BW160" s="29"/>
      <c r="BX160" s="29"/>
      <c r="BY160" s="30"/>
      <c r="BZ160" s="31">
        <v>2</v>
      </c>
      <c r="CA160" s="27"/>
      <c r="CB160" s="27"/>
      <c r="CC160" s="29">
        <v>2</v>
      </c>
      <c r="CD160" s="29">
        <v>1</v>
      </c>
      <c r="CE160" s="30" t="s">
        <v>121</v>
      </c>
      <c r="CF160" s="32">
        <v>-0.00010000000000000286</v>
      </c>
      <c r="CG160" s="33">
        <v>0.00010000000000000286</v>
      </c>
      <c r="CH160" s="29">
        <f>IF(CG160&lt;0.00015,1,0)</f>
        <v>1</v>
      </c>
      <c r="CI160" s="34">
        <v>-0.0001600000000010482</v>
      </c>
      <c r="CJ160" s="33">
        <v>0.0001600000000010482</v>
      </c>
      <c r="CK160" s="29">
        <f>IF(CJ160&lt;0.00015,1,0)</f>
        <v>0</v>
      </c>
      <c r="CL160" s="29">
        <f>IF(AND(CH160=1,CK160=1),1,0)</f>
        <v>0</v>
      </c>
      <c r="CM160" s="30">
        <f>IF(OR(CH160=1,CK160=1),1,0)</f>
        <v>1</v>
      </c>
      <c r="CN160" s="35">
        <v>1</v>
      </c>
      <c r="CO160" s="36" t="b">
        <f>FALSE</f>
        <v>0</v>
      </c>
      <c r="CP160" s="30" t="s">
        <v>236</v>
      </c>
      <c r="CQ160" s="30">
        <v>2</v>
      </c>
      <c r="CR160" s="29">
        <v>1</v>
      </c>
      <c r="CS160" s="31" t="str">
        <f>IF(AND(BZ160=2,CN160=1,OR(CO160=TRUE,CP160="VERIFIED")),"YES","NO")</f>
        <v>YES</v>
      </c>
      <c r="CT160" s="38"/>
    </row>
    <row r="161" spans="1:98" ht="12.75">
      <c r="A161" s="26" t="s">
        <v>298</v>
      </c>
      <c r="B161" s="27" t="s">
        <v>136</v>
      </c>
      <c r="C161" s="28">
        <v>41072</v>
      </c>
      <c r="D161" s="27" t="s">
        <v>119</v>
      </c>
      <c r="E161" s="27" t="s">
        <v>120</v>
      </c>
      <c r="F161" s="27"/>
      <c r="G161" s="29"/>
      <c r="H161" s="29"/>
      <c r="I161" s="29"/>
      <c r="J161" s="29"/>
      <c r="K161" s="29"/>
      <c r="L161" s="29"/>
      <c r="M161" s="29"/>
      <c r="N161" s="29"/>
      <c r="O161" s="29"/>
      <c r="P161" s="29">
        <v>1</v>
      </c>
      <c r="Q161" s="29">
        <v>1</v>
      </c>
      <c r="R161" s="29">
        <v>1</v>
      </c>
      <c r="S161" s="29">
        <v>2</v>
      </c>
      <c r="T161" s="29">
        <v>3</v>
      </c>
      <c r="U161" s="29">
        <v>2</v>
      </c>
      <c r="V161" s="29">
        <v>3</v>
      </c>
      <c r="W161" s="29">
        <v>3</v>
      </c>
      <c r="X161" s="29">
        <v>1</v>
      </c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2</v>
      </c>
      <c r="AT161" s="30" t="s">
        <v>121</v>
      </c>
      <c r="AU161" s="31"/>
      <c r="AV161" s="29"/>
      <c r="AW161" s="29"/>
      <c r="AX161" s="29"/>
      <c r="AY161" s="29"/>
      <c r="AZ161" s="29"/>
      <c r="BA161" s="27"/>
      <c r="BB161" s="27"/>
      <c r="BC161" s="28">
        <v>41094</v>
      </c>
      <c r="BD161" s="27"/>
      <c r="BE161" s="27"/>
      <c r="BF161" s="27" t="s">
        <v>122</v>
      </c>
      <c r="BG161" s="27" t="s">
        <v>122</v>
      </c>
      <c r="BH161" s="27" t="s">
        <v>122</v>
      </c>
      <c r="BI161" s="27" t="s">
        <v>122</v>
      </c>
      <c r="BJ161" s="27" t="s">
        <v>159</v>
      </c>
      <c r="BK161" s="27" t="s">
        <v>121</v>
      </c>
      <c r="BL161" s="27" t="s">
        <v>159</v>
      </c>
      <c r="BM161" s="27" t="s">
        <v>121</v>
      </c>
      <c r="BN161" s="27" t="s">
        <v>159</v>
      </c>
      <c r="BO161" s="27" t="s">
        <v>160</v>
      </c>
      <c r="BP161" s="27" t="s">
        <v>122</v>
      </c>
      <c r="BQ161" s="29">
        <v>1</v>
      </c>
      <c r="BR161" s="27" t="s">
        <v>122</v>
      </c>
      <c r="BS161" s="27" t="s">
        <v>121</v>
      </c>
      <c r="BT161" s="27" t="s">
        <v>122</v>
      </c>
      <c r="BU161" s="27"/>
      <c r="BV161" s="27"/>
      <c r="BW161" s="29"/>
      <c r="BX161" s="29"/>
      <c r="BY161" s="30"/>
      <c r="BZ161" s="31">
        <v>1</v>
      </c>
      <c r="CA161" s="27"/>
      <c r="CB161" s="27"/>
      <c r="CC161" s="29">
        <v>2</v>
      </c>
      <c r="CD161" s="29">
        <v>1</v>
      </c>
      <c r="CE161" s="30" t="s">
        <v>121</v>
      </c>
      <c r="CF161" s="32">
        <v>-7.999999999999674E-05</v>
      </c>
      <c r="CG161" s="33">
        <v>7.999999999999674E-05</v>
      </c>
      <c r="CH161" s="29">
        <f>IF(CG161&lt;0.00015,1,0)</f>
        <v>1</v>
      </c>
      <c r="CI161" s="34">
        <v>1.9999999999242846E-05</v>
      </c>
      <c r="CJ161" s="33">
        <v>1.9999999999242846E-05</v>
      </c>
      <c r="CK161" s="29">
        <f>IF(CJ161&lt;0.00015,1,0)</f>
        <v>1</v>
      </c>
      <c r="CL161" s="29">
        <f>IF(AND(CH161=1,CK161=1),1,0)</f>
        <v>1</v>
      </c>
      <c r="CM161" s="30">
        <f>IF(OR(CH161=1,CK161=1),1,0)</f>
        <v>1</v>
      </c>
      <c r="CN161" s="35" t="s">
        <v>122</v>
      </c>
      <c r="CO161" s="36" t="s">
        <v>124</v>
      </c>
      <c r="CP161" s="30"/>
      <c r="CQ161" s="30">
        <v>2</v>
      </c>
      <c r="CR161" s="37">
        <v>2</v>
      </c>
      <c r="CS161" s="31" t="str">
        <f>IF(AND(BZ161=2,CN161=1,OR(CO161=TRUE,CP161="VERIFIED")),"YES","NO")</f>
        <v>NO</v>
      </c>
      <c r="CT161" s="40" t="s">
        <v>124</v>
      </c>
    </row>
    <row r="162" spans="1:98" ht="12.75">
      <c r="A162" s="26" t="s">
        <v>299</v>
      </c>
      <c r="B162" s="27" t="s">
        <v>136</v>
      </c>
      <c r="C162" s="28">
        <v>41072</v>
      </c>
      <c r="D162" s="27" t="s">
        <v>119</v>
      </c>
      <c r="E162" s="27" t="s">
        <v>120</v>
      </c>
      <c r="F162" s="27"/>
      <c r="G162" s="29"/>
      <c r="H162" s="29"/>
      <c r="I162" s="29"/>
      <c r="J162" s="29"/>
      <c r="K162" s="29"/>
      <c r="L162" s="29"/>
      <c r="M162" s="29"/>
      <c r="N162" s="29"/>
      <c r="O162" s="29"/>
      <c r="P162" s="29">
        <v>1</v>
      </c>
      <c r="Q162" s="29">
        <v>1</v>
      </c>
      <c r="R162" s="29">
        <v>1</v>
      </c>
      <c r="S162" s="29">
        <v>2</v>
      </c>
      <c r="T162" s="29">
        <v>4</v>
      </c>
      <c r="U162" s="29">
        <v>2</v>
      </c>
      <c r="V162" s="29">
        <v>3</v>
      </c>
      <c r="W162" s="29">
        <v>3</v>
      </c>
      <c r="X162" s="29">
        <v>2</v>
      </c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>
        <v>2</v>
      </c>
      <c r="AT162" s="30" t="s">
        <v>121</v>
      </c>
      <c r="AU162" s="31"/>
      <c r="AV162" s="29"/>
      <c r="AW162" s="29"/>
      <c r="AX162" s="29"/>
      <c r="AY162" s="27"/>
      <c r="AZ162" s="27"/>
      <c r="BA162" s="27"/>
      <c r="BB162" s="27"/>
      <c r="BC162" s="28">
        <v>41094</v>
      </c>
      <c r="BD162" s="27"/>
      <c r="BE162" s="27"/>
      <c r="BF162" s="27" t="s">
        <v>122</v>
      </c>
      <c r="BG162" s="27" t="s">
        <v>122</v>
      </c>
      <c r="BH162" s="27" t="s">
        <v>122</v>
      </c>
      <c r="BI162" s="29">
        <v>1</v>
      </c>
      <c r="BJ162" s="27" t="s">
        <v>159</v>
      </c>
      <c r="BK162" s="27" t="s">
        <v>121</v>
      </c>
      <c r="BL162" s="27" t="s">
        <v>159</v>
      </c>
      <c r="BM162" s="27" t="s">
        <v>121</v>
      </c>
      <c r="BN162" s="27" t="s">
        <v>159</v>
      </c>
      <c r="BO162" s="27" t="s">
        <v>160</v>
      </c>
      <c r="BP162" s="27" t="s">
        <v>122</v>
      </c>
      <c r="BQ162" s="29">
        <v>1</v>
      </c>
      <c r="BR162" s="27" t="s">
        <v>122</v>
      </c>
      <c r="BS162" s="27" t="s">
        <v>121</v>
      </c>
      <c r="BT162" s="27" t="s">
        <v>159</v>
      </c>
      <c r="BU162" s="29"/>
      <c r="BV162" s="29"/>
      <c r="BW162" s="29"/>
      <c r="BX162" s="29"/>
      <c r="BY162" s="30"/>
      <c r="BZ162" s="31">
        <v>2</v>
      </c>
      <c r="CA162" s="27"/>
      <c r="CB162" s="27"/>
      <c r="CC162" s="29">
        <v>1</v>
      </c>
      <c r="CD162" s="29">
        <v>1</v>
      </c>
      <c r="CE162" s="30">
        <v>1</v>
      </c>
      <c r="CF162" s="32">
        <v>-1.9999999999992246E-05</v>
      </c>
      <c r="CG162" s="33">
        <v>1.9999999999992246E-05</v>
      </c>
      <c r="CH162" s="29">
        <f>IF(CG162&lt;0.00015,1,0)</f>
        <v>1</v>
      </c>
      <c r="CI162" s="34">
        <v>-9.999999996068709E-06</v>
      </c>
      <c r="CJ162" s="33">
        <v>9.999999996068709E-06</v>
      </c>
      <c r="CK162" s="29">
        <f>IF(CJ162&lt;0.00015,1,0)</f>
        <v>1</v>
      </c>
      <c r="CL162" s="29">
        <f>IF(AND(CH162=1,CK162=1),1,0)</f>
        <v>1</v>
      </c>
      <c r="CM162" s="30">
        <f>IF(OR(CH162=1,CK162=1),1,0)</f>
        <v>1</v>
      </c>
      <c r="CN162" s="35">
        <v>1</v>
      </c>
      <c r="CO162" s="36" t="b">
        <f>IF(OR(BU162=AO162,BU162=AN162,BU162=AL162,BW162=AO162,BW162=AN162,BW162=AL162),TRUE,FALSE)</f>
        <v>1</v>
      </c>
      <c r="CP162" s="30"/>
      <c r="CQ162" s="30">
        <v>2</v>
      </c>
      <c r="CR162" s="29">
        <v>1</v>
      </c>
      <c r="CS162" s="31" t="str">
        <f>IF(AND(BZ162=2,CN162=1,OR(CO162=TRUE,CP162="VERIFIED")),"YES","NO")</f>
        <v>YES</v>
      </c>
      <c r="CT162" s="38"/>
    </row>
    <row r="163" spans="1:98" ht="12.75">
      <c r="A163" s="26" t="s">
        <v>300</v>
      </c>
      <c r="B163" s="27" t="s">
        <v>136</v>
      </c>
      <c r="C163" s="28">
        <v>41072</v>
      </c>
      <c r="D163" s="27" t="s">
        <v>119</v>
      </c>
      <c r="E163" s="27" t="s">
        <v>120</v>
      </c>
      <c r="F163" s="27"/>
      <c r="G163" s="29"/>
      <c r="H163" s="29"/>
      <c r="I163" s="29"/>
      <c r="J163" s="29"/>
      <c r="K163" s="29"/>
      <c r="L163" s="29"/>
      <c r="M163" s="29"/>
      <c r="N163" s="29"/>
      <c r="O163" s="29"/>
      <c r="P163" s="29">
        <v>1</v>
      </c>
      <c r="Q163" s="29">
        <v>1</v>
      </c>
      <c r="R163" s="29">
        <v>1</v>
      </c>
      <c r="S163" s="29">
        <v>2</v>
      </c>
      <c r="T163" s="29">
        <v>7</v>
      </c>
      <c r="U163" s="29">
        <v>2</v>
      </c>
      <c r="V163" s="29">
        <v>3</v>
      </c>
      <c r="W163" s="29">
        <v>3</v>
      </c>
      <c r="X163" s="29">
        <v>2</v>
      </c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>
        <v>2</v>
      </c>
      <c r="AT163" s="30" t="s">
        <v>121</v>
      </c>
      <c r="AU163" s="31"/>
      <c r="AV163" s="29"/>
      <c r="AW163" s="29"/>
      <c r="AX163" s="29"/>
      <c r="AY163" s="27"/>
      <c r="AZ163" s="27"/>
      <c r="BA163" s="27"/>
      <c r="BB163" s="27"/>
      <c r="BC163" s="28">
        <v>41094</v>
      </c>
      <c r="BD163" s="27"/>
      <c r="BE163" s="27"/>
      <c r="BF163" s="27" t="s">
        <v>122</v>
      </c>
      <c r="BG163" s="27" t="s">
        <v>122</v>
      </c>
      <c r="BH163" s="27" t="s">
        <v>122</v>
      </c>
      <c r="BI163" s="29">
        <v>1</v>
      </c>
      <c r="BJ163" s="27" t="s">
        <v>159</v>
      </c>
      <c r="BK163" s="27" t="s">
        <v>121</v>
      </c>
      <c r="BL163" s="27" t="s">
        <v>159</v>
      </c>
      <c r="BM163" s="27" t="s">
        <v>121</v>
      </c>
      <c r="BN163" s="27" t="s">
        <v>159</v>
      </c>
      <c r="BO163" s="27" t="s">
        <v>160</v>
      </c>
      <c r="BP163" s="27" t="s">
        <v>122</v>
      </c>
      <c r="BQ163" s="29">
        <v>1</v>
      </c>
      <c r="BR163" s="27" t="s">
        <v>122</v>
      </c>
      <c r="BS163" s="27" t="s">
        <v>121</v>
      </c>
      <c r="BT163" s="27" t="s">
        <v>122</v>
      </c>
      <c r="BU163" s="27"/>
      <c r="BV163" s="27"/>
      <c r="BW163" s="29"/>
      <c r="BX163" s="29"/>
      <c r="BY163" s="30"/>
      <c r="BZ163" s="31">
        <v>2</v>
      </c>
      <c r="CA163" s="27"/>
      <c r="CB163" s="27"/>
      <c r="CC163" s="29">
        <v>1</v>
      </c>
      <c r="CD163" s="29">
        <v>1</v>
      </c>
      <c r="CE163" s="30">
        <v>1</v>
      </c>
      <c r="CF163" s="32">
        <v>-4.999999999999449E-05</v>
      </c>
      <c r="CG163" s="33">
        <v>4.999999999999449E-05</v>
      </c>
      <c r="CH163" s="29">
        <f>IF(CG163&lt;0.00015,1,0)</f>
        <v>1</v>
      </c>
      <c r="CI163" s="34">
        <v>0</v>
      </c>
      <c r="CJ163" s="33">
        <v>0</v>
      </c>
      <c r="CK163" s="29">
        <f>IF(CJ163&lt;0.00015,1,0)</f>
        <v>1</v>
      </c>
      <c r="CL163" s="29">
        <f>IF(AND(CH163=1,CK163=1),1,0)</f>
        <v>1</v>
      </c>
      <c r="CM163" s="30">
        <f>IF(OR(CH163=1,CK163=1),1,0)</f>
        <v>1</v>
      </c>
      <c r="CN163" s="35">
        <v>1</v>
      </c>
      <c r="CO163" s="36" t="b">
        <f>FALSE</f>
        <v>0</v>
      </c>
      <c r="CP163" s="30" t="s">
        <v>236</v>
      </c>
      <c r="CQ163" s="30">
        <v>2</v>
      </c>
      <c r="CR163" s="29">
        <v>1</v>
      </c>
      <c r="CS163" s="31" t="str">
        <f>IF(AND(BZ163=2,CN163=1,OR(CO163=TRUE,CP163="VERIFIED")),"YES","NO")</f>
        <v>YES</v>
      </c>
      <c r="CT163" s="38"/>
    </row>
    <row r="164" spans="1:98" ht="12.75">
      <c r="A164" s="26" t="s">
        <v>301</v>
      </c>
      <c r="B164" s="27" t="s">
        <v>136</v>
      </c>
      <c r="C164" s="28">
        <v>41072</v>
      </c>
      <c r="D164" s="27" t="s">
        <v>119</v>
      </c>
      <c r="E164" s="27" t="s">
        <v>120</v>
      </c>
      <c r="F164" s="27"/>
      <c r="G164" s="29"/>
      <c r="H164" s="29"/>
      <c r="I164" s="29"/>
      <c r="J164" s="29"/>
      <c r="K164" s="29"/>
      <c r="L164" s="29"/>
      <c r="M164" s="29"/>
      <c r="N164" s="29"/>
      <c r="O164" s="29"/>
      <c r="P164" s="29">
        <v>1</v>
      </c>
      <c r="Q164" s="29">
        <v>1</v>
      </c>
      <c r="R164" s="29">
        <v>1</v>
      </c>
      <c r="S164" s="29">
        <v>2</v>
      </c>
      <c r="T164" s="29">
        <v>6</v>
      </c>
      <c r="U164" s="29">
        <v>2</v>
      </c>
      <c r="V164" s="29">
        <v>3</v>
      </c>
      <c r="W164" s="29">
        <v>3</v>
      </c>
      <c r="X164" s="29">
        <v>2</v>
      </c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>
        <v>2</v>
      </c>
      <c r="AT164" s="30" t="s">
        <v>121</v>
      </c>
      <c r="AU164" s="31"/>
      <c r="AV164" s="29"/>
      <c r="AW164" s="29"/>
      <c r="AX164" s="29"/>
      <c r="AY164" s="29"/>
      <c r="AZ164" s="29"/>
      <c r="BA164" s="29"/>
      <c r="BB164" s="27"/>
      <c r="BC164" s="28">
        <v>41094</v>
      </c>
      <c r="BD164" s="29"/>
      <c r="BE164" s="29"/>
      <c r="BF164" s="29">
        <v>1</v>
      </c>
      <c r="BG164" s="29">
        <v>1</v>
      </c>
      <c r="BH164" s="29">
        <v>1</v>
      </c>
      <c r="BI164" s="29">
        <v>1</v>
      </c>
      <c r="BJ164" s="29">
        <v>2</v>
      </c>
      <c r="BK164" s="27" t="s">
        <v>121</v>
      </c>
      <c r="BL164" s="29">
        <v>2</v>
      </c>
      <c r="BM164" s="29" t="s">
        <v>121</v>
      </c>
      <c r="BN164" s="29">
        <v>2</v>
      </c>
      <c r="BO164" s="29">
        <v>3</v>
      </c>
      <c r="BP164" s="29">
        <v>1</v>
      </c>
      <c r="BQ164" s="29">
        <v>1</v>
      </c>
      <c r="BR164" s="29">
        <v>1</v>
      </c>
      <c r="BS164" s="27" t="s">
        <v>121</v>
      </c>
      <c r="BT164" s="29">
        <v>1</v>
      </c>
      <c r="BU164" s="29"/>
      <c r="BV164" s="29"/>
      <c r="BW164" s="29"/>
      <c r="BX164" s="29"/>
      <c r="BY164" s="30"/>
      <c r="BZ164" s="31">
        <v>2</v>
      </c>
      <c r="CA164" s="27"/>
      <c r="CB164" s="27"/>
      <c r="CC164" s="29">
        <v>1</v>
      </c>
      <c r="CD164" s="29">
        <v>1</v>
      </c>
      <c r="CE164" s="30">
        <v>1</v>
      </c>
      <c r="CF164" s="32">
        <v>2.0000000000006124E-05</v>
      </c>
      <c r="CG164" s="33">
        <v>2.0000000000006124E-05</v>
      </c>
      <c r="CH164" s="29">
        <f>IF(CG164&lt;0.00015,1,0)</f>
        <v>1</v>
      </c>
      <c r="CI164" s="34">
        <v>4.99999999945544E-05</v>
      </c>
      <c r="CJ164" s="33">
        <v>4.99999999945544E-05</v>
      </c>
      <c r="CK164" s="29">
        <f>IF(CJ164&lt;0.00015,1,0)</f>
        <v>1</v>
      </c>
      <c r="CL164" s="29">
        <f>IF(AND(CH164=1,CK164=1),1,0)</f>
        <v>1</v>
      </c>
      <c r="CM164" s="30">
        <f>IF(OR(CH164=1,CK164=1),1,0)</f>
        <v>1</v>
      </c>
      <c r="CN164" s="35">
        <v>1</v>
      </c>
      <c r="CO164" s="36" t="b">
        <f>FALSE</f>
        <v>0</v>
      </c>
      <c r="CP164" s="30" t="s">
        <v>236</v>
      </c>
      <c r="CQ164" s="30">
        <v>2</v>
      </c>
      <c r="CR164" s="29">
        <v>1</v>
      </c>
      <c r="CS164" s="31" t="str">
        <f>IF(AND(BZ164=2,CN164=1,OR(CO164=TRUE,CP164="VERIFIED")),"YES","NO")</f>
        <v>YES</v>
      </c>
      <c r="CT164" s="38"/>
    </row>
    <row r="165" spans="1:98" ht="12.75">
      <c r="A165" s="26" t="s">
        <v>302</v>
      </c>
      <c r="B165" s="27" t="s">
        <v>136</v>
      </c>
      <c r="C165" s="28">
        <v>41072</v>
      </c>
      <c r="D165" s="27" t="s">
        <v>119</v>
      </c>
      <c r="E165" s="27" t="s">
        <v>120</v>
      </c>
      <c r="F165" s="27"/>
      <c r="G165" s="29"/>
      <c r="H165" s="29"/>
      <c r="I165" s="29"/>
      <c r="J165" s="29"/>
      <c r="K165" s="29"/>
      <c r="L165" s="29"/>
      <c r="M165" s="29"/>
      <c r="N165" s="29"/>
      <c r="O165" s="29"/>
      <c r="P165" s="29">
        <v>1</v>
      </c>
      <c r="Q165" s="29">
        <v>1</v>
      </c>
      <c r="R165" s="29">
        <v>1</v>
      </c>
      <c r="S165" s="29">
        <v>2</v>
      </c>
      <c r="T165" s="29">
        <v>1</v>
      </c>
      <c r="U165" s="29">
        <v>2</v>
      </c>
      <c r="V165" s="29">
        <v>3</v>
      </c>
      <c r="W165" s="29">
        <v>3</v>
      </c>
      <c r="X165" s="29">
        <v>2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2</v>
      </c>
      <c r="AT165" s="30" t="s">
        <v>121</v>
      </c>
      <c r="AU165" s="31"/>
      <c r="AV165" s="29"/>
      <c r="AW165" s="29"/>
      <c r="AX165" s="29"/>
      <c r="AY165" s="27"/>
      <c r="AZ165" s="27"/>
      <c r="BA165" s="27"/>
      <c r="BB165" s="27"/>
      <c r="BC165" s="28">
        <v>41094</v>
      </c>
      <c r="BD165" s="27"/>
      <c r="BE165" s="27"/>
      <c r="BF165" s="27" t="s">
        <v>122</v>
      </c>
      <c r="BG165" s="27" t="s">
        <v>122</v>
      </c>
      <c r="BH165" s="27" t="s">
        <v>122</v>
      </c>
      <c r="BI165" s="29">
        <v>1</v>
      </c>
      <c r="BJ165" s="27" t="s">
        <v>159</v>
      </c>
      <c r="BK165" s="27" t="s">
        <v>121</v>
      </c>
      <c r="BL165" s="27" t="s">
        <v>159</v>
      </c>
      <c r="BM165" s="27" t="s">
        <v>121</v>
      </c>
      <c r="BN165" s="27" t="s">
        <v>159</v>
      </c>
      <c r="BO165" s="27" t="s">
        <v>160</v>
      </c>
      <c r="BP165" s="27" t="s">
        <v>122</v>
      </c>
      <c r="BQ165" s="29">
        <v>1</v>
      </c>
      <c r="BR165" s="27" t="s">
        <v>122</v>
      </c>
      <c r="BS165" s="27" t="s">
        <v>121</v>
      </c>
      <c r="BT165" s="27" t="s">
        <v>122</v>
      </c>
      <c r="BU165" s="27"/>
      <c r="BV165" s="27"/>
      <c r="BW165" s="29"/>
      <c r="BX165" s="29"/>
      <c r="BY165" s="30"/>
      <c r="BZ165" s="31">
        <v>2</v>
      </c>
      <c r="CA165" s="27"/>
      <c r="CB165" s="27"/>
      <c r="CC165" s="29">
        <v>1</v>
      </c>
      <c r="CD165" s="29">
        <v>1</v>
      </c>
      <c r="CE165" s="30">
        <v>1</v>
      </c>
      <c r="CF165" s="32">
        <v>0</v>
      </c>
      <c r="CG165" s="33">
        <v>0</v>
      </c>
      <c r="CH165" s="29">
        <f>IF(CG165&lt;0.00015,1,0)</f>
        <v>1</v>
      </c>
      <c r="CI165" s="34">
        <v>-5.999999999772854E-05</v>
      </c>
      <c r="CJ165" s="33">
        <v>5.999999999772854E-05</v>
      </c>
      <c r="CK165" s="29">
        <f>IF(CJ165&lt;0.00015,1,0)</f>
        <v>1</v>
      </c>
      <c r="CL165" s="29">
        <f>IF(AND(CH165=1,CK165=1),1,0)</f>
        <v>1</v>
      </c>
      <c r="CM165" s="30">
        <f>IF(OR(CH165=1,CK165=1),1,0)</f>
        <v>1</v>
      </c>
      <c r="CN165" s="35">
        <v>1</v>
      </c>
      <c r="CO165" s="36" t="b">
        <f>FALSE</f>
        <v>0</v>
      </c>
      <c r="CP165" s="30" t="s">
        <v>236</v>
      </c>
      <c r="CQ165" s="30">
        <v>2</v>
      </c>
      <c r="CR165" s="29">
        <v>1</v>
      </c>
      <c r="CS165" s="31" t="str">
        <f>IF(AND(BZ165=2,CN165=1,OR(CO165=TRUE,CP165="VERIFIED")),"YES","NO")</f>
        <v>YES</v>
      </c>
      <c r="CT165" s="38"/>
    </row>
    <row r="166" spans="1:98" ht="12.75">
      <c r="A166" s="26" t="s">
        <v>303</v>
      </c>
      <c r="B166" s="27" t="s">
        <v>136</v>
      </c>
      <c r="C166" s="28">
        <v>41072</v>
      </c>
      <c r="D166" s="27" t="s">
        <v>119</v>
      </c>
      <c r="E166" s="27" t="s">
        <v>120</v>
      </c>
      <c r="F166" s="27"/>
      <c r="G166" s="29"/>
      <c r="H166" s="29"/>
      <c r="I166" s="29"/>
      <c r="J166" s="29"/>
      <c r="K166" s="29"/>
      <c r="L166" s="29"/>
      <c r="M166" s="29"/>
      <c r="N166" s="29"/>
      <c r="O166" s="29"/>
      <c r="P166" s="29">
        <v>1</v>
      </c>
      <c r="Q166" s="29">
        <v>1</v>
      </c>
      <c r="R166" s="29">
        <v>1</v>
      </c>
      <c r="S166" s="29">
        <v>2</v>
      </c>
      <c r="T166" s="29">
        <v>0</v>
      </c>
      <c r="U166" s="29">
        <v>2</v>
      </c>
      <c r="V166" s="29">
        <v>3</v>
      </c>
      <c r="W166" s="29">
        <v>3</v>
      </c>
      <c r="X166" s="29">
        <v>1</v>
      </c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2</v>
      </c>
      <c r="AT166" s="30" t="s">
        <v>121</v>
      </c>
      <c r="AU166" s="31"/>
      <c r="AV166" s="29"/>
      <c r="AW166" s="29"/>
      <c r="AX166" s="29"/>
      <c r="AY166" s="27"/>
      <c r="AZ166" s="27"/>
      <c r="BA166" s="27"/>
      <c r="BB166" s="27"/>
      <c r="BC166" s="28">
        <v>41094</v>
      </c>
      <c r="BD166" s="27"/>
      <c r="BE166" s="27"/>
      <c r="BF166" s="27" t="s">
        <v>122</v>
      </c>
      <c r="BG166" s="27" t="s">
        <v>122</v>
      </c>
      <c r="BH166" s="27" t="s">
        <v>122</v>
      </c>
      <c r="BI166" s="29">
        <v>1</v>
      </c>
      <c r="BJ166" s="27" t="s">
        <v>159</v>
      </c>
      <c r="BK166" s="27" t="s">
        <v>121</v>
      </c>
      <c r="BL166" s="27" t="s">
        <v>159</v>
      </c>
      <c r="BM166" s="27" t="s">
        <v>121</v>
      </c>
      <c r="BN166" s="27" t="s">
        <v>159</v>
      </c>
      <c r="BO166" s="27" t="s">
        <v>160</v>
      </c>
      <c r="BP166" s="27" t="s">
        <v>122</v>
      </c>
      <c r="BQ166" s="27" t="s">
        <v>159</v>
      </c>
      <c r="BR166" s="27" t="s">
        <v>121</v>
      </c>
      <c r="BS166" s="27" t="s">
        <v>121</v>
      </c>
      <c r="BT166" s="27" t="s">
        <v>122</v>
      </c>
      <c r="BU166" s="27"/>
      <c r="BV166" s="27"/>
      <c r="BW166" s="29"/>
      <c r="BX166" s="29"/>
      <c r="BY166" s="30"/>
      <c r="BZ166" s="31">
        <v>2</v>
      </c>
      <c r="CA166" s="27"/>
      <c r="CB166" s="27"/>
      <c r="CC166" s="29">
        <v>1</v>
      </c>
      <c r="CD166" s="29">
        <v>1</v>
      </c>
      <c r="CE166" s="30">
        <v>1</v>
      </c>
      <c r="CF166" s="32">
        <v>-3.0000000000002247E-05</v>
      </c>
      <c r="CG166" s="33">
        <v>3.0000000000002247E-05</v>
      </c>
      <c r="CH166" s="29">
        <f>IF(CG166&lt;0.00015,1,0)</f>
        <v>1</v>
      </c>
      <c r="CI166" s="34">
        <v>-1.9999999999242846E-05</v>
      </c>
      <c r="CJ166" s="33">
        <v>1.9999999999242846E-05</v>
      </c>
      <c r="CK166" s="29">
        <f>IF(CJ166&lt;0.00015,1,0)</f>
        <v>1</v>
      </c>
      <c r="CL166" s="29">
        <f>IF(AND(CH166=1,CK166=1),1,0)</f>
        <v>1</v>
      </c>
      <c r="CM166" s="30">
        <f>IF(OR(CH166=1,CK166=1),1,0)</f>
        <v>1</v>
      </c>
      <c r="CN166" s="35">
        <v>1</v>
      </c>
      <c r="CO166" s="36" t="b">
        <f>IF(OR(BU166=AO166,BU166=AN166,BU166=AL166,BW166=AO166,BW166=AN166,BW166=AL166),TRUE,FALSE)</f>
        <v>1</v>
      </c>
      <c r="CP166" s="30"/>
      <c r="CQ166" s="30">
        <v>2</v>
      </c>
      <c r="CR166" s="29">
        <v>1</v>
      </c>
      <c r="CS166" s="31" t="str">
        <f>IF(AND(BZ166=2,CN166=1,OR(CO166=TRUE,CP166="VERIFIED")),"YES","NO")</f>
        <v>YES</v>
      </c>
      <c r="CT166" s="38"/>
    </row>
    <row r="167" spans="1:98" ht="12.75">
      <c r="A167" s="26" t="s">
        <v>304</v>
      </c>
      <c r="B167" s="27" t="s">
        <v>136</v>
      </c>
      <c r="C167" s="28">
        <v>41072</v>
      </c>
      <c r="D167" s="27" t="s">
        <v>119</v>
      </c>
      <c r="E167" s="27" t="s">
        <v>120</v>
      </c>
      <c r="F167" s="27"/>
      <c r="G167" s="29"/>
      <c r="H167" s="29"/>
      <c r="I167" s="29"/>
      <c r="J167" s="29"/>
      <c r="K167" s="29"/>
      <c r="L167" s="29"/>
      <c r="M167" s="29"/>
      <c r="N167" s="29"/>
      <c r="O167" s="29"/>
      <c r="P167" s="29">
        <v>1</v>
      </c>
      <c r="Q167" s="29">
        <v>1</v>
      </c>
      <c r="R167" s="29">
        <v>1</v>
      </c>
      <c r="S167" s="29">
        <v>2</v>
      </c>
      <c r="T167" s="29">
        <v>2</v>
      </c>
      <c r="U167" s="29">
        <v>2</v>
      </c>
      <c r="V167" s="29">
        <v>3</v>
      </c>
      <c r="W167" s="29">
        <v>3</v>
      </c>
      <c r="X167" s="29">
        <v>1</v>
      </c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v>2</v>
      </c>
      <c r="AT167" s="30" t="s">
        <v>121</v>
      </c>
      <c r="AU167" s="31"/>
      <c r="AV167" s="29"/>
      <c r="AW167" s="29"/>
      <c r="AX167" s="29"/>
      <c r="AY167" s="27"/>
      <c r="AZ167" s="27"/>
      <c r="BA167" s="27"/>
      <c r="BB167" s="27"/>
      <c r="BC167" s="28">
        <v>41094</v>
      </c>
      <c r="BD167" s="27"/>
      <c r="BE167" s="27"/>
      <c r="BF167" s="27" t="s">
        <v>122</v>
      </c>
      <c r="BG167" s="27" t="s">
        <v>122</v>
      </c>
      <c r="BH167" s="27" t="s">
        <v>122</v>
      </c>
      <c r="BI167" s="29">
        <v>1</v>
      </c>
      <c r="BJ167" s="27" t="s">
        <v>159</v>
      </c>
      <c r="BK167" s="27" t="s">
        <v>121</v>
      </c>
      <c r="BL167" s="27" t="s">
        <v>159</v>
      </c>
      <c r="BM167" s="27" t="s">
        <v>121</v>
      </c>
      <c r="BN167" s="27" t="s">
        <v>159</v>
      </c>
      <c r="BO167" s="27" t="s">
        <v>160</v>
      </c>
      <c r="BP167" s="27" t="s">
        <v>122</v>
      </c>
      <c r="BQ167" s="27" t="s">
        <v>159</v>
      </c>
      <c r="BR167" s="27" t="s">
        <v>121</v>
      </c>
      <c r="BS167" s="27" t="s">
        <v>121</v>
      </c>
      <c r="BT167" s="27" t="s">
        <v>122</v>
      </c>
      <c r="BU167" s="27"/>
      <c r="BV167" s="27"/>
      <c r="BW167" s="29"/>
      <c r="BX167" s="29"/>
      <c r="BY167" s="30"/>
      <c r="BZ167" s="31">
        <v>2</v>
      </c>
      <c r="CA167" s="27"/>
      <c r="CB167" s="27"/>
      <c r="CC167" s="29">
        <v>1</v>
      </c>
      <c r="CD167" s="29">
        <v>1</v>
      </c>
      <c r="CE167" s="30">
        <v>1</v>
      </c>
      <c r="CF167" s="32">
        <v>-3.999999999999837E-05</v>
      </c>
      <c r="CG167" s="33">
        <v>3.999999999999837E-05</v>
      </c>
      <c r="CH167" s="29">
        <f>IF(CG167&lt;0.00015,1,0)</f>
        <v>1</v>
      </c>
      <c r="CI167" s="34">
        <v>2.9999999995311555E-05</v>
      </c>
      <c r="CJ167" s="33">
        <v>2.9999999995311555E-05</v>
      </c>
      <c r="CK167" s="29">
        <f>IF(CJ167&lt;0.00015,1,0)</f>
        <v>1</v>
      </c>
      <c r="CL167" s="29">
        <f>IF(AND(CH167=1,CK167=1),1,0)</f>
        <v>1</v>
      </c>
      <c r="CM167" s="30">
        <f>IF(OR(CH167=1,CK167=1),1,0)</f>
        <v>1</v>
      </c>
      <c r="CN167" s="35">
        <v>1</v>
      </c>
      <c r="CO167" s="36" t="b">
        <f>IF(OR(BU167=AO167,BU167=AN167,BU167=AL167,BW167=AO167,BW167=AN167,BW167=AL167),TRUE,FALSE)</f>
        <v>1</v>
      </c>
      <c r="CP167" s="30"/>
      <c r="CQ167" s="30">
        <v>2</v>
      </c>
      <c r="CR167" s="29">
        <v>1</v>
      </c>
      <c r="CS167" s="31" t="str">
        <f>IF(AND(BZ167=2,CN167=1,OR(CO167=TRUE,CP167="VERIFIED")),"YES","NO")</f>
        <v>YES</v>
      </c>
      <c r="CT167" s="38"/>
    </row>
    <row r="168" spans="1:98" ht="12.75">
      <c r="A168" s="26" t="s">
        <v>305</v>
      </c>
      <c r="B168" s="27" t="s">
        <v>136</v>
      </c>
      <c r="C168" s="28">
        <v>41072</v>
      </c>
      <c r="D168" s="27" t="s">
        <v>119</v>
      </c>
      <c r="E168" s="27" t="s">
        <v>120</v>
      </c>
      <c r="F168" s="27"/>
      <c r="G168" s="29"/>
      <c r="H168" s="29"/>
      <c r="I168" s="29"/>
      <c r="J168" s="29"/>
      <c r="K168" s="29"/>
      <c r="L168" s="29"/>
      <c r="M168" s="29"/>
      <c r="N168" s="29"/>
      <c r="O168" s="29"/>
      <c r="P168" s="29">
        <v>1</v>
      </c>
      <c r="Q168" s="29">
        <v>1</v>
      </c>
      <c r="R168" s="29">
        <v>1</v>
      </c>
      <c r="S168" s="29">
        <v>4</v>
      </c>
      <c r="T168" s="29">
        <v>2</v>
      </c>
      <c r="U168" s="29">
        <v>2</v>
      </c>
      <c r="V168" s="29">
        <v>3</v>
      </c>
      <c r="W168" s="29">
        <v>3</v>
      </c>
      <c r="X168" s="29">
        <v>2</v>
      </c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>
        <v>2</v>
      </c>
      <c r="AT168" s="30" t="s">
        <v>121</v>
      </c>
      <c r="AU168" s="31"/>
      <c r="AV168" s="29"/>
      <c r="AW168" s="29"/>
      <c r="AX168" s="29"/>
      <c r="AY168" s="27"/>
      <c r="AZ168" s="27"/>
      <c r="BA168" s="27"/>
      <c r="BB168" s="27"/>
      <c r="BC168" s="28">
        <v>41094</v>
      </c>
      <c r="BD168" s="27"/>
      <c r="BE168" s="27"/>
      <c r="BF168" s="27" t="s">
        <v>122</v>
      </c>
      <c r="BG168" s="27" t="s">
        <v>122</v>
      </c>
      <c r="BH168" s="27" t="s">
        <v>122</v>
      </c>
      <c r="BI168" s="29">
        <v>1</v>
      </c>
      <c r="BJ168" s="27" t="s">
        <v>159</v>
      </c>
      <c r="BK168" s="27" t="s">
        <v>121</v>
      </c>
      <c r="BL168" s="27" t="s">
        <v>159</v>
      </c>
      <c r="BM168" s="27" t="s">
        <v>121</v>
      </c>
      <c r="BN168" s="27" t="s">
        <v>159</v>
      </c>
      <c r="BO168" s="27" t="s">
        <v>160</v>
      </c>
      <c r="BP168" s="27" t="s">
        <v>122</v>
      </c>
      <c r="BQ168" s="29">
        <v>1</v>
      </c>
      <c r="BR168" s="27" t="s">
        <v>122</v>
      </c>
      <c r="BS168" s="27" t="s">
        <v>121</v>
      </c>
      <c r="BT168" s="27" t="s">
        <v>122</v>
      </c>
      <c r="BU168" s="27"/>
      <c r="BV168" s="27"/>
      <c r="BW168" s="29"/>
      <c r="BX168" s="29"/>
      <c r="BY168" s="30"/>
      <c r="BZ168" s="31">
        <v>2</v>
      </c>
      <c r="CA168" s="27"/>
      <c r="CB168" s="27"/>
      <c r="CC168" s="29">
        <v>1</v>
      </c>
      <c r="CD168" s="29">
        <v>1</v>
      </c>
      <c r="CE168" s="30">
        <v>1</v>
      </c>
      <c r="CF168" s="32">
        <v>0.00011000000000001287</v>
      </c>
      <c r="CG168" s="33">
        <v>0.00011000000000001287</v>
      </c>
      <c r="CH168" s="29">
        <f>IF(CG168&lt;0.00015,1,0)</f>
        <v>1</v>
      </c>
      <c r="CI168" s="34">
        <v>0.0003799999999998249</v>
      </c>
      <c r="CJ168" s="33">
        <v>0.0003799999999998249</v>
      </c>
      <c r="CK168" s="29">
        <f>IF(CJ168&lt;0.00015,1,0)</f>
        <v>0</v>
      </c>
      <c r="CL168" s="29">
        <f>IF(AND(CH168=1,CK168=1),1,0)</f>
        <v>0</v>
      </c>
      <c r="CM168" s="30">
        <f>IF(OR(CH168=1,CK168=1),1,0)</f>
        <v>1</v>
      </c>
      <c r="CN168" s="35">
        <v>1</v>
      </c>
      <c r="CO168" s="36" t="b">
        <f>IF(OR(BU168=AO168,BU168=AN168,BU168=AL168,BW168=AO168,BW168=AN168,BW168=AL168),TRUE,FALSE)</f>
        <v>1</v>
      </c>
      <c r="CP168" s="30"/>
      <c r="CQ168" s="30">
        <v>2</v>
      </c>
      <c r="CR168" s="29">
        <v>1</v>
      </c>
      <c r="CS168" s="31" t="str">
        <f>IF(AND(BZ168=2,CN168=1,OR(CO168=TRUE,CP168="VERIFIED")),"YES","NO")</f>
        <v>YES</v>
      </c>
      <c r="CT168" s="38"/>
    </row>
    <row r="169" spans="1:98" ht="12.75">
      <c r="A169" s="26" t="s">
        <v>306</v>
      </c>
      <c r="B169" s="27" t="s">
        <v>136</v>
      </c>
      <c r="C169" s="28">
        <v>41072</v>
      </c>
      <c r="D169" s="27" t="s">
        <v>119</v>
      </c>
      <c r="E169" s="27" t="s">
        <v>120</v>
      </c>
      <c r="F169" s="27"/>
      <c r="G169" s="29"/>
      <c r="H169" s="29"/>
      <c r="I169" s="29"/>
      <c r="J169" s="29"/>
      <c r="K169" s="29"/>
      <c r="L169" s="29"/>
      <c r="M169" s="29"/>
      <c r="N169" s="29"/>
      <c r="O169" s="29"/>
      <c r="P169" s="29">
        <v>1</v>
      </c>
      <c r="Q169" s="29">
        <v>1</v>
      </c>
      <c r="R169" s="29">
        <v>1</v>
      </c>
      <c r="S169" s="29">
        <v>4</v>
      </c>
      <c r="T169" s="29">
        <v>2</v>
      </c>
      <c r="U169" s="29">
        <v>2</v>
      </c>
      <c r="V169" s="29">
        <v>3</v>
      </c>
      <c r="W169" s="29">
        <v>3</v>
      </c>
      <c r="X169" s="29">
        <v>2</v>
      </c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>
        <v>2</v>
      </c>
      <c r="AT169" s="30" t="s">
        <v>121</v>
      </c>
      <c r="AU169" s="31"/>
      <c r="AV169" s="29"/>
      <c r="AW169" s="29"/>
      <c r="AX169" s="29"/>
      <c r="AY169" s="27"/>
      <c r="AZ169" s="27"/>
      <c r="BA169" s="27"/>
      <c r="BB169" s="27"/>
      <c r="BC169" s="28">
        <v>41094</v>
      </c>
      <c r="BD169" s="27"/>
      <c r="BE169" s="27"/>
      <c r="BF169" s="27" t="s">
        <v>122</v>
      </c>
      <c r="BG169" s="27" t="s">
        <v>122</v>
      </c>
      <c r="BH169" s="27" t="s">
        <v>122</v>
      </c>
      <c r="BI169" s="29">
        <v>1</v>
      </c>
      <c r="BJ169" s="27" t="s">
        <v>159</v>
      </c>
      <c r="BK169" s="27" t="s">
        <v>121</v>
      </c>
      <c r="BL169" s="27" t="s">
        <v>159</v>
      </c>
      <c r="BM169" s="27" t="s">
        <v>121</v>
      </c>
      <c r="BN169" s="27" t="s">
        <v>159</v>
      </c>
      <c r="BO169" s="27" t="s">
        <v>160</v>
      </c>
      <c r="BP169" s="27" t="s">
        <v>122</v>
      </c>
      <c r="BQ169" s="27" t="s">
        <v>159</v>
      </c>
      <c r="BR169" s="27" t="s">
        <v>121</v>
      </c>
      <c r="BS169" s="27" t="s">
        <v>121</v>
      </c>
      <c r="BT169" s="27" t="s">
        <v>122</v>
      </c>
      <c r="BU169" s="27"/>
      <c r="BV169" s="27"/>
      <c r="BW169" s="29"/>
      <c r="BX169" s="29"/>
      <c r="BY169" s="30"/>
      <c r="BZ169" s="31">
        <v>2</v>
      </c>
      <c r="CA169" s="27"/>
      <c r="CB169" s="27"/>
      <c r="CC169" s="29">
        <v>1</v>
      </c>
      <c r="CD169" s="29">
        <v>1</v>
      </c>
      <c r="CE169" s="30">
        <v>1</v>
      </c>
      <c r="CF169" s="32">
        <v>2.999999999998837E-05</v>
      </c>
      <c r="CG169" s="33">
        <v>2.999999999998837E-05</v>
      </c>
      <c r="CH169" s="29">
        <f>IF(CG169&lt;0.00015,1,0)</f>
        <v>1</v>
      </c>
      <c r="CI169" s="34">
        <v>0</v>
      </c>
      <c r="CJ169" s="33">
        <v>0</v>
      </c>
      <c r="CK169" s="29">
        <f>IF(CJ169&lt;0.00015,1,0)</f>
        <v>1</v>
      </c>
      <c r="CL169" s="29">
        <f>IF(AND(CH169=1,CK169=1),1,0)</f>
        <v>1</v>
      </c>
      <c r="CM169" s="30">
        <f>IF(OR(CH169=1,CK169=1),1,0)</f>
        <v>1</v>
      </c>
      <c r="CN169" s="35">
        <v>1</v>
      </c>
      <c r="CO169" s="36" t="b">
        <f>IF(OR(BU169=AO169,BU169=AN169,BU169=AL169,BW169=AO169,BW169=AN169,BW169=AL169),TRUE,FALSE)</f>
        <v>1</v>
      </c>
      <c r="CP169" s="30"/>
      <c r="CQ169" s="30">
        <v>2</v>
      </c>
      <c r="CR169" s="29">
        <v>1</v>
      </c>
      <c r="CS169" s="31" t="str">
        <f>IF(AND(BZ169=2,CN169=1,OR(CO169=TRUE,CP169="VERIFIED")),"YES","NO")</f>
        <v>YES</v>
      </c>
      <c r="CT169" s="38"/>
    </row>
    <row r="170" spans="1:98" ht="12.75">
      <c r="A170" s="26" t="s">
        <v>307</v>
      </c>
      <c r="B170" s="27" t="s">
        <v>136</v>
      </c>
      <c r="C170" s="28">
        <v>41072</v>
      </c>
      <c r="D170" s="27" t="s">
        <v>119</v>
      </c>
      <c r="E170" s="27" t="s">
        <v>120</v>
      </c>
      <c r="F170" s="27"/>
      <c r="G170" s="29"/>
      <c r="H170" s="29"/>
      <c r="I170" s="29"/>
      <c r="J170" s="29"/>
      <c r="K170" s="29"/>
      <c r="L170" s="29"/>
      <c r="M170" s="29"/>
      <c r="N170" s="29"/>
      <c r="O170" s="29"/>
      <c r="P170" s="29">
        <v>1</v>
      </c>
      <c r="Q170" s="29">
        <v>1</v>
      </c>
      <c r="R170" s="29">
        <v>1</v>
      </c>
      <c r="S170" s="29">
        <v>1</v>
      </c>
      <c r="T170" s="29">
        <v>0</v>
      </c>
      <c r="U170" s="29">
        <v>2</v>
      </c>
      <c r="V170" s="29">
        <v>3</v>
      </c>
      <c r="W170" s="29">
        <v>3</v>
      </c>
      <c r="X170" s="29">
        <v>2</v>
      </c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>
        <v>2</v>
      </c>
      <c r="AT170" s="30" t="s">
        <v>121</v>
      </c>
      <c r="AU170" s="31"/>
      <c r="AV170" s="29"/>
      <c r="AW170" s="29"/>
      <c r="AX170" s="29"/>
      <c r="AY170" s="27"/>
      <c r="AZ170" s="27"/>
      <c r="BA170" s="27"/>
      <c r="BB170" s="27"/>
      <c r="BC170" s="28">
        <v>41094</v>
      </c>
      <c r="BD170" s="27"/>
      <c r="BE170" s="27"/>
      <c r="BF170" s="27" t="s">
        <v>122</v>
      </c>
      <c r="BG170" s="27" t="s">
        <v>122</v>
      </c>
      <c r="BH170" s="27" t="s">
        <v>122</v>
      </c>
      <c r="BI170" s="29">
        <v>1</v>
      </c>
      <c r="BJ170" s="27" t="s">
        <v>159</v>
      </c>
      <c r="BK170" s="27" t="s">
        <v>121</v>
      </c>
      <c r="BL170" s="27" t="s">
        <v>159</v>
      </c>
      <c r="BM170" s="27" t="s">
        <v>121</v>
      </c>
      <c r="BN170" s="27" t="s">
        <v>159</v>
      </c>
      <c r="BO170" s="27" t="s">
        <v>160</v>
      </c>
      <c r="BP170" s="27" t="s">
        <v>122</v>
      </c>
      <c r="BQ170" s="27" t="s">
        <v>159</v>
      </c>
      <c r="BR170" s="27" t="s">
        <v>121</v>
      </c>
      <c r="BS170" s="27" t="s">
        <v>121</v>
      </c>
      <c r="BT170" s="27" t="s">
        <v>122</v>
      </c>
      <c r="BU170" s="27"/>
      <c r="BV170" s="27"/>
      <c r="BW170" s="29"/>
      <c r="BX170" s="29"/>
      <c r="BY170" s="30"/>
      <c r="BZ170" s="31">
        <v>2</v>
      </c>
      <c r="CA170" s="27"/>
      <c r="CB170" s="27"/>
      <c r="CC170" s="29">
        <v>1</v>
      </c>
      <c r="CD170" s="29">
        <v>1</v>
      </c>
      <c r="CE170" s="30">
        <v>1</v>
      </c>
      <c r="CF170" s="32">
        <v>-0.00015999999999999348</v>
      </c>
      <c r="CG170" s="33">
        <v>0.00015999999999999348</v>
      </c>
      <c r="CH170" s="29">
        <f>IF(CG170&lt;0.00015,1,0)</f>
        <v>0</v>
      </c>
      <c r="CI170" s="34">
        <v>-0.00018000000000029104</v>
      </c>
      <c r="CJ170" s="33">
        <v>0.00018000000000029104</v>
      </c>
      <c r="CK170" s="29">
        <f>IF(CJ170&lt;0.00015,1,0)</f>
        <v>0</v>
      </c>
      <c r="CL170" s="29">
        <f>IF(AND(CH170=1,CK170=1),1,0)</f>
        <v>0</v>
      </c>
      <c r="CM170" s="30">
        <f>IF(OR(CH170=1,CK170=1),1,0)</f>
        <v>0</v>
      </c>
      <c r="CN170" s="35">
        <v>1</v>
      </c>
      <c r="CO170" s="36" t="b">
        <f>IF(OR(BU170=AO170,BU170=AN170,BU170=AL170,BW170=AO170,BW170=AN170,BW170=AL170),TRUE,FALSE)</f>
        <v>1</v>
      </c>
      <c r="CP170" s="30"/>
      <c r="CQ170" s="30">
        <v>2</v>
      </c>
      <c r="CR170" s="29">
        <v>1</v>
      </c>
      <c r="CS170" s="31" t="str">
        <f>IF(AND(BZ170=2,CN170=1,OR(CO170=TRUE,CP170="VERIFIED")),"YES","NO")</f>
        <v>YES</v>
      </c>
      <c r="CT170" s="38"/>
    </row>
    <row r="171" spans="1:98" ht="12.75">
      <c r="A171" s="41" t="s">
        <v>308</v>
      </c>
      <c r="B171" s="27" t="s">
        <v>136</v>
      </c>
      <c r="C171" s="28">
        <v>41070</v>
      </c>
      <c r="D171" s="27" t="s">
        <v>119</v>
      </c>
      <c r="E171" s="27" t="s">
        <v>120</v>
      </c>
      <c r="F171" s="27"/>
      <c r="G171" s="29"/>
      <c r="H171" s="29"/>
      <c r="I171" s="29"/>
      <c r="J171" s="29"/>
      <c r="K171" s="29"/>
      <c r="L171" s="29"/>
      <c r="M171" s="29"/>
      <c r="N171" s="29"/>
      <c r="O171" s="29"/>
      <c r="P171" s="29">
        <v>1</v>
      </c>
      <c r="Q171" s="29">
        <v>1</v>
      </c>
      <c r="R171" s="29">
        <v>1</v>
      </c>
      <c r="S171" s="29">
        <v>4</v>
      </c>
      <c r="T171" s="29">
        <v>0</v>
      </c>
      <c r="U171" s="29">
        <v>2</v>
      </c>
      <c r="V171" s="29">
        <v>3</v>
      </c>
      <c r="W171" s="29">
        <v>3</v>
      </c>
      <c r="X171" s="29">
        <v>1</v>
      </c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>
        <v>2</v>
      </c>
      <c r="AT171" s="30" t="s">
        <v>121</v>
      </c>
      <c r="AU171" s="31"/>
      <c r="AV171" s="29"/>
      <c r="AW171" s="29"/>
      <c r="AX171" s="29"/>
      <c r="AY171" s="29"/>
      <c r="AZ171" s="29"/>
      <c r="BA171" s="29"/>
      <c r="BB171" s="27"/>
      <c r="BC171" s="27" t="s">
        <v>309</v>
      </c>
      <c r="BD171" s="27"/>
      <c r="BE171" s="27"/>
      <c r="BF171" s="29">
        <v>1</v>
      </c>
      <c r="BG171" s="27" t="s">
        <v>122</v>
      </c>
      <c r="BH171" s="27" t="s">
        <v>122</v>
      </c>
      <c r="BI171" s="27" t="s">
        <v>122</v>
      </c>
      <c r="BJ171" s="27" t="s">
        <v>159</v>
      </c>
      <c r="BK171" s="27" t="s">
        <v>121</v>
      </c>
      <c r="BL171" s="27" t="s">
        <v>159</v>
      </c>
      <c r="BM171" s="27" t="s">
        <v>121</v>
      </c>
      <c r="BN171" s="27" t="s">
        <v>159</v>
      </c>
      <c r="BO171" s="27" t="s">
        <v>160</v>
      </c>
      <c r="BP171" s="27" t="s">
        <v>122</v>
      </c>
      <c r="BQ171" s="27" t="s">
        <v>159</v>
      </c>
      <c r="BR171" s="27" t="s">
        <v>121</v>
      </c>
      <c r="BS171" s="27" t="s">
        <v>121</v>
      </c>
      <c r="BT171" s="27" t="s">
        <v>122</v>
      </c>
      <c r="BU171" s="27"/>
      <c r="BV171" s="27"/>
      <c r="BW171" s="29"/>
      <c r="BX171" s="29"/>
      <c r="BY171" s="30"/>
      <c r="BZ171" s="31">
        <v>2</v>
      </c>
      <c r="CA171" s="27"/>
      <c r="CB171" s="27"/>
      <c r="CC171" s="29">
        <v>2</v>
      </c>
      <c r="CD171" s="29">
        <v>1</v>
      </c>
      <c r="CE171" s="30" t="s">
        <v>121</v>
      </c>
      <c r="CF171" s="32"/>
      <c r="CG171" s="33"/>
      <c r="CH171" s="29"/>
      <c r="CI171" s="34"/>
      <c r="CJ171" s="33"/>
      <c r="CK171" s="29"/>
      <c r="CL171" s="29"/>
      <c r="CM171" s="30"/>
      <c r="CN171" s="35">
        <v>1</v>
      </c>
      <c r="CO171" s="36" t="b">
        <f>TRUE</f>
        <v>1</v>
      </c>
      <c r="CP171" s="30"/>
      <c r="CQ171" s="30">
        <v>2</v>
      </c>
      <c r="CR171" s="37">
        <v>1</v>
      </c>
      <c r="CS171" s="31" t="str">
        <f>IF(AND(BZ171=2,CN171=1,OR(CO171=TRUE,CP171="VERIFIED")),"YES","NO")</f>
        <v>YES</v>
      </c>
      <c r="CT171" s="38"/>
    </row>
    <row r="172" spans="1:98" ht="12.75">
      <c r="A172" s="26" t="s">
        <v>310</v>
      </c>
      <c r="B172" s="27" t="s">
        <v>136</v>
      </c>
      <c r="C172" s="28">
        <v>41070</v>
      </c>
      <c r="D172" s="27" t="s">
        <v>119</v>
      </c>
      <c r="E172" s="27" t="s">
        <v>120</v>
      </c>
      <c r="F172" s="27"/>
      <c r="G172" s="29"/>
      <c r="H172" s="29"/>
      <c r="I172" s="29"/>
      <c r="J172" s="29"/>
      <c r="K172" s="29"/>
      <c r="L172" s="29"/>
      <c r="M172" s="29"/>
      <c r="N172" s="29"/>
      <c r="O172" s="29"/>
      <c r="P172" s="29">
        <v>1</v>
      </c>
      <c r="Q172" s="29">
        <v>1</v>
      </c>
      <c r="R172" s="29">
        <v>1</v>
      </c>
      <c r="S172" s="29">
        <v>2</v>
      </c>
      <c r="T172" s="29">
        <v>1</v>
      </c>
      <c r="U172" s="29">
        <v>2</v>
      </c>
      <c r="V172" s="29">
        <v>3</v>
      </c>
      <c r="W172" s="29">
        <v>3</v>
      </c>
      <c r="X172" s="29">
        <v>1</v>
      </c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>
        <v>2</v>
      </c>
      <c r="AT172" s="30" t="s">
        <v>121</v>
      </c>
      <c r="AU172" s="31"/>
      <c r="AV172" s="29"/>
      <c r="AW172" s="29"/>
      <c r="AX172" s="29"/>
      <c r="AY172" s="29"/>
      <c r="AZ172" s="29"/>
      <c r="BA172" s="29"/>
      <c r="BB172" s="29"/>
      <c r="BC172" s="28">
        <v>41101</v>
      </c>
      <c r="BD172" s="29"/>
      <c r="BE172" s="29"/>
      <c r="BF172" s="29">
        <v>1</v>
      </c>
      <c r="BG172" s="29">
        <v>1</v>
      </c>
      <c r="BH172" s="29">
        <v>1</v>
      </c>
      <c r="BI172" s="29">
        <v>1</v>
      </c>
      <c r="BJ172" s="29">
        <v>2</v>
      </c>
      <c r="BK172" s="29" t="s">
        <v>121</v>
      </c>
      <c r="BL172" s="29">
        <v>2</v>
      </c>
      <c r="BM172" s="29" t="s">
        <v>121</v>
      </c>
      <c r="BN172" s="29">
        <v>2</v>
      </c>
      <c r="BO172" s="29">
        <v>3</v>
      </c>
      <c r="BP172" s="29">
        <v>1</v>
      </c>
      <c r="BQ172" s="29">
        <v>1</v>
      </c>
      <c r="BR172" s="29">
        <v>1</v>
      </c>
      <c r="BS172" s="29" t="s">
        <v>121</v>
      </c>
      <c r="BT172" s="29">
        <v>1</v>
      </c>
      <c r="BU172" s="29"/>
      <c r="BV172" s="29"/>
      <c r="BW172" s="29"/>
      <c r="BX172" s="29"/>
      <c r="BY172" s="30"/>
      <c r="BZ172" s="31">
        <v>2</v>
      </c>
      <c r="CA172" s="27"/>
      <c r="CB172" s="27"/>
      <c r="CC172" s="29">
        <v>1</v>
      </c>
      <c r="CD172" s="29">
        <v>1</v>
      </c>
      <c r="CE172" s="30">
        <v>1</v>
      </c>
      <c r="CF172" s="32">
        <v>0.0007099999999999988</v>
      </c>
      <c r="CG172" s="33">
        <v>0.0007099999999999988</v>
      </c>
      <c r="CH172" s="29">
        <f>IF(CG172&lt;0.00015,1,0)</f>
        <v>0</v>
      </c>
      <c r="CI172" s="34">
        <v>0.001979999999996096</v>
      </c>
      <c r="CJ172" s="33">
        <v>0.001979999999996096</v>
      </c>
      <c r="CK172" s="29">
        <f>IF(CJ172&lt;0.00015,1,0)</f>
        <v>0</v>
      </c>
      <c r="CL172" s="29">
        <f>IF(AND(CH172=1,CK172=1),1,0)</f>
        <v>0</v>
      </c>
      <c r="CM172" s="30">
        <f>IF(OR(CH172=1,CK172=1),1,0)</f>
        <v>0</v>
      </c>
      <c r="CN172" s="35">
        <v>1</v>
      </c>
      <c r="CO172" s="36" t="b">
        <f>TRUE</f>
        <v>1</v>
      </c>
      <c r="CP172" s="30"/>
      <c r="CQ172" s="30">
        <v>2</v>
      </c>
      <c r="CR172" s="37">
        <v>1</v>
      </c>
      <c r="CS172" s="31" t="str">
        <f>IF(AND(BZ172=2,CN172=1,OR(CO172=TRUE,CP172="VERIFIED")),"YES","NO")</f>
        <v>YES</v>
      </c>
      <c r="CT172" s="38"/>
    </row>
    <row r="173" spans="1:98" ht="12.75">
      <c r="A173" s="26" t="s">
        <v>311</v>
      </c>
      <c r="B173" s="27" t="s">
        <v>136</v>
      </c>
      <c r="C173" s="28">
        <v>41070</v>
      </c>
      <c r="D173" s="27" t="s">
        <v>119</v>
      </c>
      <c r="E173" s="27" t="s">
        <v>120</v>
      </c>
      <c r="F173" s="27"/>
      <c r="G173" s="29"/>
      <c r="H173" s="29"/>
      <c r="I173" s="29"/>
      <c r="J173" s="29"/>
      <c r="K173" s="29"/>
      <c r="L173" s="29"/>
      <c r="M173" s="29"/>
      <c r="N173" s="29"/>
      <c r="O173" s="29"/>
      <c r="P173" s="29">
        <v>1</v>
      </c>
      <c r="Q173" s="29">
        <v>1</v>
      </c>
      <c r="R173" s="29">
        <v>1</v>
      </c>
      <c r="S173" s="29">
        <v>2</v>
      </c>
      <c r="T173" s="29">
        <v>0</v>
      </c>
      <c r="U173" s="29">
        <v>2</v>
      </c>
      <c r="V173" s="29">
        <v>3</v>
      </c>
      <c r="W173" s="29">
        <v>3</v>
      </c>
      <c r="X173" s="29">
        <v>1</v>
      </c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>
        <v>2</v>
      </c>
      <c r="AT173" s="30" t="s">
        <v>121</v>
      </c>
      <c r="AU173" s="31"/>
      <c r="AV173" s="29"/>
      <c r="AW173" s="29"/>
      <c r="AX173" s="29"/>
      <c r="AY173" s="29"/>
      <c r="AZ173" s="29"/>
      <c r="BA173" s="29"/>
      <c r="BB173" s="29"/>
      <c r="BC173" s="28">
        <v>41101</v>
      </c>
      <c r="BD173" s="29"/>
      <c r="BE173" s="29"/>
      <c r="BF173" s="29">
        <v>1</v>
      </c>
      <c r="BG173" s="29">
        <v>1</v>
      </c>
      <c r="BH173" s="29">
        <v>1</v>
      </c>
      <c r="BI173" s="29">
        <v>1</v>
      </c>
      <c r="BJ173" s="29">
        <v>2</v>
      </c>
      <c r="BK173" s="29" t="s">
        <v>121</v>
      </c>
      <c r="BL173" s="29">
        <v>2</v>
      </c>
      <c r="BM173" s="29" t="s">
        <v>121</v>
      </c>
      <c r="BN173" s="29">
        <v>2</v>
      </c>
      <c r="BO173" s="29">
        <v>3</v>
      </c>
      <c r="BP173" s="29">
        <v>1</v>
      </c>
      <c r="BQ173" s="29">
        <v>2</v>
      </c>
      <c r="BR173" s="29" t="s">
        <v>121</v>
      </c>
      <c r="BS173" s="29" t="s">
        <v>121</v>
      </c>
      <c r="BT173" s="29">
        <v>1</v>
      </c>
      <c r="BU173" s="29"/>
      <c r="BV173" s="29"/>
      <c r="BW173" s="29"/>
      <c r="BX173" s="29"/>
      <c r="BY173" s="30"/>
      <c r="BZ173" s="31">
        <v>2</v>
      </c>
      <c r="CA173" s="27"/>
      <c r="CB173" s="27"/>
      <c r="CC173" s="29">
        <v>2</v>
      </c>
      <c r="CD173" s="29">
        <v>1</v>
      </c>
      <c r="CE173" s="30" t="s">
        <v>121</v>
      </c>
      <c r="CF173" s="32">
        <v>8.000000000000021E-05</v>
      </c>
      <c r="CG173" s="33">
        <v>8.000000000000021E-05</v>
      </c>
      <c r="CH173" s="29">
        <f>IF(CG173&lt;0.00015,1,0)</f>
        <v>1</v>
      </c>
      <c r="CI173" s="34">
        <v>9.000000000014552E-05</v>
      </c>
      <c r="CJ173" s="33">
        <v>9.000000000014552E-05</v>
      </c>
      <c r="CK173" s="29">
        <f>IF(CJ173&lt;0.00015,1,0)</f>
        <v>1</v>
      </c>
      <c r="CL173" s="29">
        <f>IF(AND(CH173=1,CK173=1),1,0)</f>
        <v>1</v>
      </c>
      <c r="CM173" s="30">
        <f>IF(OR(CH173=1,CK173=1),1,0)</f>
        <v>1</v>
      </c>
      <c r="CN173" s="35">
        <v>1</v>
      </c>
      <c r="CO173" s="36" t="b">
        <f>IF(OR(BU173=AO173,BU173=AN173,BU173=AL173,BW173=AO173,BW173=AN173,BW173=AL173),TRUE,FALSE)</f>
        <v>1</v>
      </c>
      <c r="CP173" s="30"/>
      <c r="CQ173" s="30">
        <v>2</v>
      </c>
      <c r="CR173" s="29">
        <v>1</v>
      </c>
      <c r="CS173" s="31" t="str">
        <f>IF(AND(BZ173=2,CN173=1,OR(CO173=TRUE,CP173="VERIFIED")),"YES","NO")</f>
        <v>YES</v>
      </c>
      <c r="CT173" s="38"/>
    </row>
    <row r="174" spans="1:98" ht="12.75">
      <c r="A174" s="26" t="s">
        <v>312</v>
      </c>
      <c r="B174" s="27" t="s">
        <v>136</v>
      </c>
      <c r="C174" s="28">
        <v>41068</v>
      </c>
      <c r="D174" s="27" t="s">
        <v>119</v>
      </c>
      <c r="E174" s="27" t="s">
        <v>120</v>
      </c>
      <c r="F174" s="27"/>
      <c r="G174" s="29"/>
      <c r="H174" s="29"/>
      <c r="I174" s="29"/>
      <c r="J174" s="29"/>
      <c r="K174" s="29"/>
      <c r="L174" s="29"/>
      <c r="M174" s="29"/>
      <c r="N174" s="29"/>
      <c r="O174" s="29"/>
      <c r="P174" s="29">
        <v>1</v>
      </c>
      <c r="Q174" s="29">
        <v>1</v>
      </c>
      <c r="R174" s="29">
        <v>1</v>
      </c>
      <c r="S174" s="29">
        <v>2</v>
      </c>
      <c r="T174" s="29">
        <v>2</v>
      </c>
      <c r="U174" s="29">
        <v>2</v>
      </c>
      <c r="V174" s="29">
        <v>3</v>
      </c>
      <c r="W174" s="29">
        <v>3</v>
      </c>
      <c r="X174" s="29">
        <v>2</v>
      </c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>
        <v>1</v>
      </c>
      <c r="AT174" s="30"/>
      <c r="AU174" s="31"/>
      <c r="AV174" s="29"/>
      <c r="AW174" s="29"/>
      <c r="AX174" s="29"/>
      <c r="AY174" s="29"/>
      <c r="AZ174" s="29"/>
      <c r="BA174" s="29"/>
      <c r="BB174" s="29"/>
      <c r="BC174" s="28">
        <v>41101</v>
      </c>
      <c r="BD174" s="29"/>
      <c r="BE174" s="29"/>
      <c r="BF174" s="29">
        <v>1</v>
      </c>
      <c r="BG174" s="29">
        <v>1</v>
      </c>
      <c r="BH174" s="29">
        <v>1</v>
      </c>
      <c r="BI174" s="29">
        <v>1</v>
      </c>
      <c r="BJ174" s="29">
        <v>2</v>
      </c>
      <c r="BK174" s="29" t="s">
        <v>121</v>
      </c>
      <c r="BL174" s="29">
        <v>2</v>
      </c>
      <c r="BM174" s="29" t="s">
        <v>121</v>
      </c>
      <c r="BN174" s="29">
        <v>2</v>
      </c>
      <c r="BO174" s="29">
        <v>3</v>
      </c>
      <c r="BP174" s="29">
        <v>1</v>
      </c>
      <c r="BQ174" s="29">
        <v>1</v>
      </c>
      <c r="BR174" s="29">
        <v>1</v>
      </c>
      <c r="BS174" s="29" t="s">
        <v>121</v>
      </c>
      <c r="BT174" s="29">
        <v>1</v>
      </c>
      <c r="BU174" s="29"/>
      <c r="BV174" s="29"/>
      <c r="BW174" s="29"/>
      <c r="BX174" s="29"/>
      <c r="BY174" s="30"/>
      <c r="BZ174" s="31">
        <v>1</v>
      </c>
      <c r="CA174" s="27"/>
      <c r="CB174" s="27"/>
      <c r="CC174" s="29">
        <v>1</v>
      </c>
      <c r="CD174" s="29">
        <v>1</v>
      </c>
      <c r="CE174" s="30">
        <v>1</v>
      </c>
      <c r="CF174" s="32">
        <v>8.000000000000021E-05</v>
      </c>
      <c r="CG174" s="33">
        <v>8.000000000000021E-05</v>
      </c>
      <c r="CH174" s="29">
        <f>IF(CG174&lt;0.00015,1,0)</f>
        <v>1</v>
      </c>
      <c r="CI174" s="34">
        <v>4.000000000559112E-05</v>
      </c>
      <c r="CJ174" s="33">
        <v>4.000000000559112E-05</v>
      </c>
      <c r="CK174" s="29">
        <f>IF(CJ174&lt;0.00015,1,0)</f>
        <v>1</v>
      </c>
      <c r="CL174" s="29">
        <f>IF(AND(CH174=1,CK174=1),1,0)</f>
        <v>1</v>
      </c>
      <c r="CM174" s="30">
        <f>IF(OR(CH174=1,CK174=1),1,0)</f>
        <v>1</v>
      </c>
      <c r="CN174" s="35">
        <v>1</v>
      </c>
      <c r="CO174" s="36" t="s">
        <v>124</v>
      </c>
      <c r="CP174" s="30"/>
      <c r="CQ174" s="30">
        <v>2</v>
      </c>
      <c r="CR174" s="37">
        <v>1</v>
      </c>
      <c r="CS174" s="31" t="str">
        <f>IF(AND(BZ174=2,CN174=1,OR(CO174=TRUE,CP174="VERIFIED")),"YES","NO")</f>
        <v>NO</v>
      </c>
      <c r="CT174" s="40" t="s">
        <v>124</v>
      </c>
    </row>
    <row r="175" spans="1:98" ht="12.75">
      <c r="A175" s="26" t="s">
        <v>313</v>
      </c>
      <c r="B175" s="27" t="s">
        <v>157</v>
      </c>
      <c r="C175" s="28">
        <v>41072</v>
      </c>
      <c r="D175" s="27" t="s">
        <v>119</v>
      </c>
      <c r="E175" s="27" t="s">
        <v>120</v>
      </c>
      <c r="F175" s="27"/>
      <c r="G175" s="29"/>
      <c r="H175" s="29"/>
      <c r="I175" s="29"/>
      <c r="J175" s="29"/>
      <c r="K175" s="29"/>
      <c r="L175" s="29"/>
      <c r="M175" s="29"/>
      <c r="N175" s="29"/>
      <c r="O175" s="29"/>
      <c r="P175" s="29">
        <v>1</v>
      </c>
      <c r="Q175" s="29">
        <v>1</v>
      </c>
      <c r="R175" s="29">
        <v>1</v>
      </c>
      <c r="S175" s="29">
        <v>3</v>
      </c>
      <c r="T175" s="29">
        <v>2</v>
      </c>
      <c r="U175" s="29">
        <v>2</v>
      </c>
      <c r="V175" s="29">
        <v>3</v>
      </c>
      <c r="W175" s="29">
        <v>3</v>
      </c>
      <c r="X175" s="29">
        <v>2</v>
      </c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>
        <v>2</v>
      </c>
      <c r="AT175" s="30" t="s">
        <v>121</v>
      </c>
      <c r="AU175" s="31"/>
      <c r="AV175" s="29"/>
      <c r="AW175" s="29"/>
      <c r="AX175" s="29"/>
      <c r="AY175" s="27"/>
      <c r="AZ175" s="27"/>
      <c r="BA175" s="27"/>
      <c r="BB175" s="27"/>
      <c r="BC175" s="28">
        <v>41094</v>
      </c>
      <c r="BD175" s="27"/>
      <c r="BE175" s="27"/>
      <c r="BF175" s="29">
        <v>1</v>
      </c>
      <c r="BG175" s="29">
        <v>1</v>
      </c>
      <c r="BH175" s="29">
        <v>1</v>
      </c>
      <c r="BI175" s="29">
        <v>1</v>
      </c>
      <c r="BJ175" s="27" t="s">
        <v>159</v>
      </c>
      <c r="BK175" s="29" t="s">
        <v>121</v>
      </c>
      <c r="BL175" s="27" t="s">
        <v>159</v>
      </c>
      <c r="BM175" s="27" t="s">
        <v>121</v>
      </c>
      <c r="BN175" s="27" t="s">
        <v>159</v>
      </c>
      <c r="BO175" s="27" t="s">
        <v>160</v>
      </c>
      <c r="BP175" s="27" t="s">
        <v>122</v>
      </c>
      <c r="BQ175" s="29">
        <v>1</v>
      </c>
      <c r="BR175" s="27" t="s">
        <v>122</v>
      </c>
      <c r="BS175" s="29" t="s">
        <v>121</v>
      </c>
      <c r="BT175" s="27" t="s">
        <v>122</v>
      </c>
      <c r="BU175" s="27"/>
      <c r="BV175" s="27"/>
      <c r="BW175" s="29"/>
      <c r="BX175" s="29"/>
      <c r="BY175" s="30"/>
      <c r="BZ175" s="31">
        <v>2</v>
      </c>
      <c r="CA175" s="27"/>
      <c r="CB175" s="27"/>
      <c r="CC175" s="29">
        <v>1</v>
      </c>
      <c r="CD175" s="29">
        <v>1</v>
      </c>
      <c r="CE175" s="30">
        <v>1</v>
      </c>
      <c r="CF175" s="32">
        <v>7.000000000000062E-05</v>
      </c>
      <c r="CG175" s="33">
        <v>7.000000000000062E-05</v>
      </c>
      <c r="CH175" s="29">
        <f>IF(CG175&lt;0.00015,1,0)</f>
        <v>1</v>
      </c>
      <c r="CI175" s="34">
        <v>-1.9999999999242846E-05</v>
      </c>
      <c r="CJ175" s="33">
        <v>1.9999999999242846E-05</v>
      </c>
      <c r="CK175" s="29">
        <f>IF(CJ175&lt;0.00015,1,0)</f>
        <v>1</v>
      </c>
      <c r="CL175" s="29">
        <f>IF(AND(CH175=1,CK175=1),1,0)</f>
        <v>1</v>
      </c>
      <c r="CM175" s="30">
        <f>IF(OR(CH175=1,CK175=1),1,0)</f>
        <v>1</v>
      </c>
      <c r="CN175" s="35">
        <v>1</v>
      </c>
      <c r="CO175" s="36" t="b">
        <f>IF(OR(BU175=AO175,BU175=AN175,BU175=AL175,BW175=AO175,BW175=AN175,BW175=AL175),TRUE,FALSE)</f>
        <v>1</v>
      </c>
      <c r="CP175" s="30"/>
      <c r="CQ175" s="30">
        <v>1</v>
      </c>
      <c r="CR175" s="29">
        <v>1</v>
      </c>
      <c r="CS175" s="31" t="str">
        <f>IF(AND(BZ175=2,CN175=1,OR(CO175=TRUE,CP175="VERIFIED")),"YES","NO")</f>
        <v>YES</v>
      </c>
      <c r="CT175" s="38"/>
    </row>
    <row r="176" spans="1:98" ht="12.75">
      <c r="A176" s="26" t="s">
        <v>314</v>
      </c>
      <c r="B176" s="27" t="s">
        <v>157</v>
      </c>
      <c r="C176" s="28">
        <v>41072</v>
      </c>
      <c r="D176" s="27" t="s">
        <v>119</v>
      </c>
      <c r="E176" s="27" t="s">
        <v>120</v>
      </c>
      <c r="F176" s="27"/>
      <c r="G176" s="29"/>
      <c r="H176" s="29"/>
      <c r="I176" s="29"/>
      <c r="J176" s="29"/>
      <c r="K176" s="29"/>
      <c r="L176" s="29"/>
      <c r="M176" s="29"/>
      <c r="N176" s="29"/>
      <c r="O176" s="29"/>
      <c r="P176" s="29">
        <v>1</v>
      </c>
      <c r="Q176" s="29">
        <v>1</v>
      </c>
      <c r="R176" s="29">
        <v>1</v>
      </c>
      <c r="S176" s="29">
        <v>2</v>
      </c>
      <c r="T176" s="29">
        <v>2</v>
      </c>
      <c r="U176" s="29">
        <v>2</v>
      </c>
      <c r="V176" s="29">
        <v>3</v>
      </c>
      <c r="W176" s="29">
        <v>3</v>
      </c>
      <c r="X176" s="29">
        <v>2</v>
      </c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>
        <v>2</v>
      </c>
      <c r="AT176" s="30" t="s">
        <v>121</v>
      </c>
      <c r="AU176" s="31"/>
      <c r="AV176" s="29"/>
      <c r="AW176" s="29"/>
      <c r="AX176" s="29"/>
      <c r="AY176" s="27"/>
      <c r="AZ176" s="27"/>
      <c r="BA176" s="27"/>
      <c r="BB176" s="27"/>
      <c r="BC176" s="28">
        <v>41094</v>
      </c>
      <c r="BD176" s="27"/>
      <c r="BE176" s="27"/>
      <c r="BF176" s="29">
        <v>1</v>
      </c>
      <c r="BG176" s="29">
        <v>1</v>
      </c>
      <c r="BH176" s="29">
        <v>1</v>
      </c>
      <c r="BI176" s="29">
        <v>1</v>
      </c>
      <c r="BJ176" s="27" t="s">
        <v>159</v>
      </c>
      <c r="BK176" s="29" t="s">
        <v>121</v>
      </c>
      <c r="BL176" s="27" t="s">
        <v>159</v>
      </c>
      <c r="BM176" s="27" t="s">
        <v>121</v>
      </c>
      <c r="BN176" s="27" t="s">
        <v>159</v>
      </c>
      <c r="BO176" s="27" t="s">
        <v>160</v>
      </c>
      <c r="BP176" s="27" t="s">
        <v>122</v>
      </c>
      <c r="BQ176" s="29">
        <v>1</v>
      </c>
      <c r="BR176" s="27" t="s">
        <v>122</v>
      </c>
      <c r="BS176" s="29" t="s">
        <v>121</v>
      </c>
      <c r="BT176" s="27" t="s">
        <v>122</v>
      </c>
      <c r="BU176" s="27"/>
      <c r="BV176" s="27"/>
      <c r="BW176" s="29"/>
      <c r="BX176" s="29"/>
      <c r="BY176" s="30"/>
      <c r="BZ176" s="31">
        <v>2</v>
      </c>
      <c r="CA176" s="27"/>
      <c r="CB176" s="27"/>
      <c r="CC176" s="29">
        <v>1</v>
      </c>
      <c r="CD176" s="29">
        <v>1</v>
      </c>
      <c r="CE176" s="30">
        <v>1</v>
      </c>
      <c r="CF176" s="32">
        <v>0</v>
      </c>
      <c r="CG176" s="33">
        <v>0</v>
      </c>
      <c r="CH176" s="29">
        <f>IF(CG176&lt;0.00015,1,0)</f>
        <v>1</v>
      </c>
      <c r="CI176" s="34">
        <v>9.999999996068709E-06</v>
      </c>
      <c r="CJ176" s="33">
        <v>9.999999996068709E-06</v>
      </c>
      <c r="CK176" s="29">
        <f>IF(CJ176&lt;0.00015,1,0)</f>
        <v>1</v>
      </c>
      <c r="CL176" s="29">
        <f>IF(AND(CH176=1,CK176=1),1,0)</f>
        <v>1</v>
      </c>
      <c r="CM176" s="30">
        <f>IF(OR(CH176=1,CK176=1),1,0)</f>
        <v>1</v>
      </c>
      <c r="CN176" s="35">
        <v>1</v>
      </c>
      <c r="CO176" s="36" t="b">
        <f>IF(OR(BU176=AO176,BU176=AN176,BU176=AL176,BW176=AO176,BW176=AN176,BW176=AL176),TRUE,FALSE)</f>
        <v>1</v>
      </c>
      <c r="CP176" s="30"/>
      <c r="CQ176" s="30">
        <v>1</v>
      </c>
      <c r="CR176" s="29">
        <v>1</v>
      </c>
      <c r="CS176" s="31" t="str">
        <f>IF(AND(BZ176=2,CN176=1,OR(CO176=TRUE,CP176="VERIFIED")),"YES","NO")</f>
        <v>YES</v>
      </c>
      <c r="CT176" s="38"/>
    </row>
    <row r="177" spans="1:98" ht="12.75">
      <c r="A177" s="26" t="s">
        <v>315</v>
      </c>
      <c r="B177" s="27" t="s">
        <v>157</v>
      </c>
      <c r="C177" s="28">
        <v>41072</v>
      </c>
      <c r="D177" s="27" t="s">
        <v>119</v>
      </c>
      <c r="E177" s="27" t="s">
        <v>120</v>
      </c>
      <c r="F177" s="27"/>
      <c r="G177" s="29"/>
      <c r="H177" s="29"/>
      <c r="I177" s="29"/>
      <c r="J177" s="29"/>
      <c r="K177" s="29"/>
      <c r="L177" s="29"/>
      <c r="M177" s="29"/>
      <c r="N177" s="29"/>
      <c r="O177" s="29"/>
      <c r="P177" s="29">
        <v>1</v>
      </c>
      <c r="Q177" s="29">
        <v>1</v>
      </c>
      <c r="R177" s="29">
        <v>1</v>
      </c>
      <c r="S177" s="29">
        <v>5</v>
      </c>
      <c r="T177" s="29">
        <v>0</v>
      </c>
      <c r="U177" s="29">
        <v>2</v>
      </c>
      <c r="V177" s="29">
        <v>3</v>
      </c>
      <c r="W177" s="29">
        <v>3</v>
      </c>
      <c r="X177" s="29">
        <v>2</v>
      </c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2</v>
      </c>
      <c r="AT177" s="30" t="s">
        <v>121</v>
      </c>
      <c r="AU177" s="31"/>
      <c r="AV177" s="29"/>
      <c r="AW177" s="29"/>
      <c r="AX177" s="29"/>
      <c r="AY177" s="29"/>
      <c r="AZ177" s="29"/>
      <c r="BA177" s="27"/>
      <c r="BB177" s="27"/>
      <c r="BC177" s="28">
        <v>41094</v>
      </c>
      <c r="BD177" s="27"/>
      <c r="BE177" s="27"/>
      <c r="BF177" s="29">
        <v>1</v>
      </c>
      <c r="BG177" s="29">
        <v>1</v>
      </c>
      <c r="BH177" s="29">
        <v>1</v>
      </c>
      <c r="BI177" s="29">
        <v>1</v>
      </c>
      <c r="BJ177" s="27" t="s">
        <v>159</v>
      </c>
      <c r="BK177" s="29" t="s">
        <v>121</v>
      </c>
      <c r="BL177" s="27" t="s">
        <v>159</v>
      </c>
      <c r="BM177" s="27" t="s">
        <v>121</v>
      </c>
      <c r="BN177" s="27" t="s">
        <v>159</v>
      </c>
      <c r="BO177" s="27" t="s">
        <v>160</v>
      </c>
      <c r="BP177" s="27" t="s">
        <v>122</v>
      </c>
      <c r="BQ177" s="29">
        <v>1</v>
      </c>
      <c r="BR177" s="27" t="s">
        <v>122</v>
      </c>
      <c r="BS177" s="29" t="s">
        <v>121</v>
      </c>
      <c r="BT177" s="27" t="s">
        <v>122</v>
      </c>
      <c r="BU177" s="27"/>
      <c r="BV177" s="27"/>
      <c r="BW177" s="29"/>
      <c r="BX177" s="29"/>
      <c r="BY177" s="30"/>
      <c r="BZ177" s="31">
        <v>2</v>
      </c>
      <c r="CA177" s="27"/>
      <c r="CB177" s="27"/>
      <c r="CC177" s="29">
        <v>1</v>
      </c>
      <c r="CD177" s="29">
        <v>1</v>
      </c>
      <c r="CE177" s="30">
        <v>2</v>
      </c>
      <c r="CF177" s="32">
        <v>7.000000000000062E-05</v>
      </c>
      <c r="CG177" s="33">
        <v>7.000000000000062E-05</v>
      </c>
      <c r="CH177" s="29">
        <f>IF(CG177&lt;0.00015,1,0)</f>
        <v>1</v>
      </c>
      <c r="CI177" s="34">
        <v>-1.9999999999242846E-05</v>
      </c>
      <c r="CJ177" s="33">
        <v>1.9999999999242846E-05</v>
      </c>
      <c r="CK177" s="29">
        <f>IF(CJ177&lt;0.00015,1,0)</f>
        <v>1</v>
      </c>
      <c r="CL177" s="29">
        <f>IF(AND(CH177=1,CK177=1),1,0)</f>
        <v>1</v>
      </c>
      <c r="CM177" s="30">
        <f>IF(OR(CH177=1,CK177=1),1,0)</f>
        <v>1</v>
      </c>
      <c r="CN177" s="35">
        <v>1</v>
      </c>
      <c r="CO177" s="36" t="b">
        <f>FALSE</f>
        <v>0</v>
      </c>
      <c r="CP177" s="30" t="s">
        <v>236</v>
      </c>
      <c r="CQ177" s="30">
        <v>1</v>
      </c>
      <c r="CR177" s="29">
        <v>1</v>
      </c>
      <c r="CS177" s="31" t="str">
        <f>IF(AND(BZ177=2,CN177=1,OR(CO177=TRUE,CP177="VERIFIED")),"YES","NO")</f>
        <v>YES</v>
      </c>
      <c r="CT177" s="38"/>
    </row>
    <row r="178" spans="1:98" ht="12.75">
      <c r="A178" s="26" t="s">
        <v>316</v>
      </c>
      <c r="B178" s="27" t="s">
        <v>157</v>
      </c>
      <c r="C178" s="28">
        <v>41072</v>
      </c>
      <c r="D178" s="27" t="s">
        <v>119</v>
      </c>
      <c r="E178" s="27" t="s">
        <v>120</v>
      </c>
      <c r="F178" s="27"/>
      <c r="G178" s="29"/>
      <c r="H178" s="29"/>
      <c r="I178" s="29"/>
      <c r="J178" s="29"/>
      <c r="K178" s="29"/>
      <c r="L178" s="29"/>
      <c r="M178" s="29"/>
      <c r="N178" s="29"/>
      <c r="O178" s="29"/>
      <c r="P178" s="29">
        <v>1</v>
      </c>
      <c r="Q178" s="29">
        <v>1</v>
      </c>
      <c r="R178" s="29">
        <v>1</v>
      </c>
      <c r="S178" s="29">
        <v>2</v>
      </c>
      <c r="T178" s="29">
        <v>0</v>
      </c>
      <c r="U178" s="29">
        <v>2</v>
      </c>
      <c r="V178" s="29">
        <v>3</v>
      </c>
      <c r="W178" s="29">
        <v>3</v>
      </c>
      <c r="X178" s="29">
        <v>2</v>
      </c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2</v>
      </c>
      <c r="AT178" s="30" t="s">
        <v>121</v>
      </c>
      <c r="AU178" s="31"/>
      <c r="AV178" s="29"/>
      <c r="AW178" s="29"/>
      <c r="AX178" s="29"/>
      <c r="AY178" s="29"/>
      <c r="AZ178" s="29"/>
      <c r="BA178" s="27"/>
      <c r="BB178" s="27"/>
      <c r="BC178" s="28">
        <v>41094</v>
      </c>
      <c r="BD178" s="27"/>
      <c r="BE178" s="27"/>
      <c r="BF178" s="29">
        <v>1</v>
      </c>
      <c r="BG178" s="29">
        <v>1</v>
      </c>
      <c r="BH178" s="29">
        <v>1</v>
      </c>
      <c r="BI178" s="29">
        <v>1</v>
      </c>
      <c r="BJ178" s="27" t="s">
        <v>159</v>
      </c>
      <c r="BK178" s="29" t="s">
        <v>121</v>
      </c>
      <c r="BL178" s="27" t="s">
        <v>159</v>
      </c>
      <c r="BM178" s="27" t="s">
        <v>121</v>
      </c>
      <c r="BN178" s="27" t="s">
        <v>159</v>
      </c>
      <c r="BO178" s="27" t="s">
        <v>160</v>
      </c>
      <c r="BP178" s="27" t="s">
        <v>122</v>
      </c>
      <c r="BQ178" s="29">
        <v>1</v>
      </c>
      <c r="BR178" s="27" t="s">
        <v>122</v>
      </c>
      <c r="BS178" s="29" t="s">
        <v>121</v>
      </c>
      <c r="BT178" s="27" t="s">
        <v>122</v>
      </c>
      <c r="BU178" s="27"/>
      <c r="BV178" s="27"/>
      <c r="BW178" s="29"/>
      <c r="BX178" s="29"/>
      <c r="BY178" s="30"/>
      <c r="BZ178" s="31">
        <v>2</v>
      </c>
      <c r="CA178" s="27"/>
      <c r="CB178" s="27"/>
      <c r="CC178" s="29">
        <v>1</v>
      </c>
      <c r="CD178" s="29">
        <v>1</v>
      </c>
      <c r="CE178" s="30">
        <v>1</v>
      </c>
      <c r="CF178" s="32">
        <v>4.0000000000000105E-05</v>
      </c>
      <c r="CG178" s="33">
        <v>4.0000000000000105E-05</v>
      </c>
      <c r="CH178" s="29">
        <f>IF(CG178&lt;0.00015,1,0)</f>
        <v>1</v>
      </c>
      <c r="CI178" s="34">
        <v>9.999999996068709E-06</v>
      </c>
      <c r="CJ178" s="33">
        <v>9.999999996068709E-06</v>
      </c>
      <c r="CK178" s="29">
        <f>IF(CJ178&lt;0.00015,1,0)</f>
        <v>1</v>
      </c>
      <c r="CL178" s="29">
        <f>IF(AND(CH178=1,CK178=1),1,0)</f>
        <v>1</v>
      </c>
      <c r="CM178" s="30">
        <f>IF(OR(CH178=1,CK178=1),1,0)</f>
        <v>1</v>
      </c>
      <c r="CN178" s="35">
        <v>1</v>
      </c>
      <c r="CO178" s="36" t="b">
        <f>IF(OR(BU178=AO178,BU178=AN178,BU178=AL178,BW178=AO178,BW178=AN178,BW178=AL178),TRUE,FALSE)</f>
        <v>1</v>
      </c>
      <c r="CP178" s="30"/>
      <c r="CQ178" s="30">
        <v>1</v>
      </c>
      <c r="CR178" s="29">
        <v>1</v>
      </c>
      <c r="CS178" s="31" t="str">
        <f>IF(AND(BZ178=2,CN178=1,OR(CO178=TRUE,CP178="VERIFIED")),"YES","NO")</f>
        <v>YES</v>
      </c>
      <c r="CT178" s="38"/>
    </row>
    <row r="179" spans="1:98" ht="12.75">
      <c r="A179" s="26" t="s">
        <v>317</v>
      </c>
      <c r="B179" s="27" t="s">
        <v>157</v>
      </c>
      <c r="C179" s="28">
        <v>41072</v>
      </c>
      <c r="D179" s="27" t="s">
        <v>119</v>
      </c>
      <c r="E179" s="27" t="s">
        <v>120</v>
      </c>
      <c r="F179" s="27"/>
      <c r="G179" s="29"/>
      <c r="H179" s="29"/>
      <c r="I179" s="29"/>
      <c r="J179" s="29"/>
      <c r="K179" s="29"/>
      <c r="L179" s="29"/>
      <c r="M179" s="29"/>
      <c r="N179" s="29"/>
      <c r="O179" s="29"/>
      <c r="P179" s="29">
        <v>1</v>
      </c>
      <c r="Q179" s="29">
        <v>1</v>
      </c>
      <c r="R179" s="29">
        <v>1</v>
      </c>
      <c r="S179" s="29">
        <v>2</v>
      </c>
      <c r="T179" s="29">
        <v>3</v>
      </c>
      <c r="U179" s="29">
        <v>2</v>
      </c>
      <c r="V179" s="29">
        <v>3</v>
      </c>
      <c r="W179" s="29">
        <v>3</v>
      </c>
      <c r="X179" s="29">
        <v>2</v>
      </c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>
        <v>2</v>
      </c>
      <c r="AT179" s="30" t="s">
        <v>121</v>
      </c>
      <c r="AU179" s="31"/>
      <c r="AV179" s="29"/>
      <c r="AW179" s="29"/>
      <c r="AX179" s="29"/>
      <c r="AY179" s="29"/>
      <c r="AZ179" s="27"/>
      <c r="BA179" s="27"/>
      <c r="BB179" s="27"/>
      <c r="BC179" s="28">
        <v>41094</v>
      </c>
      <c r="BD179" s="27"/>
      <c r="BE179" s="27"/>
      <c r="BF179" s="29">
        <v>1</v>
      </c>
      <c r="BG179" s="29">
        <v>1</v>
      </c>
      <c r="BH179" s="29">
        <v>1</v>
      </c>
      <c r="BI179" s="29">
        <v>1</v>
      </c>
      <c r="BJ179" s="27" t="s">
        <v>159</v>
      </c>
      <c r="BK179" s="29" t="s">
        <v>121</v>
      </c>
      <c r="BL179" s="27" t="s">
        <v>159</v>
      </c>
      <c r="BM179" s="27" t="s">
        <v>121</v>
      </c>
      <c r="BN179" s="27" t="s">
        <v>159</v>
      </c>
      <c r="BO179" s="27" t="s">
        <v>160</v>
      </c>
      <c r="BP179" s="27" t="s">
        <v>122</v>
      </c>
      <c r="BQ179" s="29">
        <v>1</v>
      </c>
      <c r="BR179" s="27" t="s">
        <v>159</v>
      </c>
      <c r="BS179" s="27" t="s">
        <v>318</v>
      </c>
      <c r="BT179" s="27" t="s">
        <v>122</v>
      </c>
      <c r="BU179" s="27"/>
      <c r="BV179" s="27"/>
      <c r="BW179" s="29"/>
      <c r="BX179" s="29"/>
      <c r="BY179" s="30"/>
      <c r="BZ179" s="31">
        <v>2</v>
      </c>
      <c r="CA179" s="27"/>
      <c r="CB179" s="27"/>
      <c r="CC179" s="29">
        <v>1</v>
      </c>
      <c r="CD179" s="29">
        <v>1</v>
      </c>
      <c r="CE179" s="30">
        <v>2</v>
      </c>
      <c r="CF179" s="32">
        <v>3.0000000000000512E-05</v>
      </c>
      <c r="CG179" s="33">
        <v>3.0000000000000512E-05</v>
      </c>
      <c r="CH179" s="29">
        <f>IF(CG179&lt;0.00015,1,0)</f>
        <v>1</v>
      </c>
      <c r="CI179" s="34">
        <v>9.999999996068709E-06</v>
      </c>
      <c r="CJ179" s="33">
        <v>9.999999996068709E-06</v>
      </c>
      <c r="CK179" s="29">
        <f>IF(CJ179&lt;0.00015,1,0)</f>
        <v>1</v>
      </c>
      <c r="CL179" s="29">
        <f>IF(AND(CH179=1,CK179=1),1,0)</f>
        <v>1</v>
      </c>
      <c r="CM179" s="30">
        <f>IF(OR(CH179=1,CK179=1),1,0)</f>
        <v>1</v>
      </c>
      <c r="CN179" s="35">
        <v>1</v>
      </c>
      <c r="CO179" s="36" t="b">
        <f>IF(OR(BU179=AO179,BU179=AN179,BU179=AL179,BW179=AO179,BW179=AN179,BW179=AL179),TRUE,FALSE)</f>
        <v>1</v>
      </c>
      <c r="CP179" s="30"/>
      <c r="CQ179" s="30">
        <v>1</v>
      </c>
      <c r="CR179" s="29">
        <v>1</v>
      </c>
      <c r="CS179" s="31" t="str">
        <f>IF(AND(BZ179=2,CN179=1,OR(CO179=TRUE,CP179="VERIFIED")),"YES","NO")</f>
        <v>YES</v>
      </c>
      <c r="CT179" s="38"/>
    </row>
    <row r="180" spans="1:98" ht="12.75">
      <c r="A180" s="26" t="s">
        <v>319</v>
      </c>
      <c r="B180" s="27" t="s">
        <v>157</v>
      </c>
      <c r="C180" s="28">
        <v>41072</v>
      </c>
      <c r="D180" s="27" t="s">
        <v>119</v>
      </c>
      <c r="E180" s="27" t="s">
        <v>120</v>
      </c>
      <c r="F180" s="27"/>
      <c r="G180" s="29"/>
      <c r="H180" s="29"/>
      <c r="I180" s="29"/>
      <c r="J180" s="29"/>
      <c r="K180" s="29"/>
      <c r="L180" s="29"/>
      <c r="M180" s="29"/>
      <c r="N180" s="29"/>
      <c r="O180" s="29"/>
      <c r="P180" s="29">
        <v>1</v>
      </c>
      <c r="Q180" s="29">
        <v>1</v>
      </c>
      <c r="R180" s="29">
        <v>1</v>
      </c>
      <c r="S180" s="29">
        <v>2</v>
      </c>
      <c r="T180" s="29">
        <v>2</v>
      </c>
      <c r="U180" s="29">
        <v>2</v>
      </c>
      <c r="V180" s="29">
        <v>3</v>
      </c>
      <c r="W180" s="29">
        <v>3</v>
      </c>
      <c r="X180" s="29">
        <v>2</v>
      </c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>
        <v>2</v>
      </c>
      <c r="AT180" s="30" t="s">
        <v>121</v>
      </c>
      <c r="AU180" s="31"/>
      <c r="AV180" s="29"/>
      <c r="AW180" s="29"/>
      <c r="AX180" s="29"/>
      <c r="AY180" s="27"/>
      <c r="AZ180" s="27"/>
      <c r="BA180" s="27"/>
      <c r="BB180" s="27"/>
      <c r="BC180" s="28">
        <v>41095</v>
      </c>
      <c r="BD180" s="27"/>
      <c r="BE180" s="27"/>
      <c r="BF180" s="29">
        <v>1</v>
      </c>
      <c r="BG180" s="29">
        <v>1</v>
      </c>
      <c r="BH180" s="29">
        <v>1</v>
      </c>
      <c r="BI180" s="29">
        <v>1</v>
      </c>
      <c r="BJ180" s="27" t="s">
        <v>159</v>
      </c>
      <c r="BK180" s="29" t="s">
        <v>121</v>
      </c>
      <c r="BL180" s="27" t="s">
        <v>159</v>
      </c>
      <c r="BM180" s="27" t="s">
        <v>121</v>
      </c>
      <c r="BN180" s="27" t="s">
        <v>159</v>
      </c>
      <c r="BO180" s="27" t="s">
        <v>160</v>
      </c>
      <c r="BP180" s="27" t="s">
        <v>122</v>
      </c>
      <c r="BQ180" s="29">
        <v>1</v>
      </c>
      <c r="BR180" s="27" t="s">
        <v>122</v>
      </c>
      <c r="BS180" s="29" t="s">
        <v>121</v>
      </c>
      <c r="BT180" s="27" t="s">
        <v>122</v>
      </c>
      <c r="BU180" s="27"/>
      <c r="BV180" s="27"/>
      <c r="BW180" s="29"/>
      <c r="BX180" s="29"/>
      <c r="BY180" s="30"/>
      <c r="BZ180" s="31">
        <v>2</v>
      </c>
      <c r="CA180" s="27"/>
      <c r="CB180" s="27"/>
      <c r="CC180" s="29">
        <v>1</v>
      </c>
      <c r="CD180" s="29">
        <v>1</v>
      </c>
      <c r="CE180" s="30">
        <v>1</v>
      </c>
      <c r="CF180" s="32">
        <v>8.000000000000021E-05</v>
      </c>
      <c r="CG180" s="33">
        <v>8.000000000000021E-05</v>
      </c>
      <c r="CH180" s="29">
        <f>IF(CG180&lt;0.00015,1,0)</f>
        <v>1</v>
      </c>
      <c r="CI180" s="34">
        <v>-1.9999999999242846E-05</v>
      </c>
      <c r="CJ180" s="33">
        <v>1.9999999999242846E-05</v>
      </c>
      <c r="CK180" s="29">
        <f>IF(CJ180&lt;0.00015,1,0)</f>
        <v>1</v>
      </c>
      <c r="CL180" s="29">
        <f>IF(AND(CH180=1,CK180=1),1,0)</f>
        <v>1</v>
      </c>
      <c r="CM180" s="30">
        <f>IF(OR(CH180=1,CK180=1),1,0)</f>
        <v>1</v>
      </c>
      <c r="CN180" s="35">
        <v>1</v>
      </c>
      <c r="CO180" s="36" t="b">
        <f>IF(OR(BU180=AO180,BU180=AN180,BU180=AL180,BW180=AO180,BW180=AN180,BW180=AL180),TRUE,FALSE)</f>
        <v>1</v>
      </c>
      <c r="CP180" s="30"/>
      <c r="CQ180" s="30">
        <v>1</v>
      </c>
      <c r="CR180" s="29">
        <v>1</v>
      </c>
      <c r="CS180" s="31" t="str">
        <f>IF(AND(BZ180=2,CN180=1,OR(CO180=TRUE,CP180="VERIFIED")),"YES","NO")</f>
        <v>YES</v>
      </c>
      <c r="CT180" s="38"/>
    </row>
    <row r="181" spans="1:98" ht="12.75">
      <c r="A181" s="26" t="s">
        <v>320</v>
      </c>
      <c r="B181" s="27" t="s">
        <v>157</v>
      </c>
      <c r="C181" s="28">
        <v>41072</v>
      </c>
      <c r="D181" s="27" t="s">
        <v>119</v>
      </c>
      <c r="E181" s="27" t="s">
        <v>120</v>
      </c>
      <c r="F181" s="27"/>
      <c r="G181" s="29"/>
      <c r="H181" s="29"/>
      <c r="I181" s="29"/>
      <c r="J181" s="29"/>
      <c r="K181" s="29"/>
      <c r="L181" s="29"/>
      <c r="M181" s="29"/>
      <c r="N181" s="29"/>
      <c r="O181" s="29"/>
      <c r="P181" s="29">
        <v>1</v>
      </c>
      <c r="Q181" s="29">
        <v>1</v>
      </c>
      <c r="R181" s="29">
        <v>1</v>
      </c>
      <c r="S181" s="29">
        <v>2</v>
      </c>
      <c r="T181" s="29">
        <v>3</v>
      </c>
      <c r="U181" s="29">
        <v>2</v>
      </c>
      <c r="V181" s="29">
        <v>3</v>
      </c>
      <c r="W181" s="29">
        <v>3</v>
      </c>
      <c r="X181" s="29">
        <v>2</v>
      </c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>
        <v>2</v>
      </c>
      <c r="AT181" s="30" t="s">
        <v>121</v>
      </c>
      <c r="AU181" s="31"/>
      <c r="AV181" s="29"/>
      <c r="AW181" s="29"/>
      <c r="AX181" s="29"/>
      <c r="AY181" s="29"/>
      <c r="AZ181" s="27"/>
      <c r="BA181" s="27"/>
      <c r="BB181" s="27"/>
      <c r="BC181" s="28">
        <v>41095</v>
      </c>
      <c r="BD181" s="27"/>
      <c r="BE181" s="27"/>
      <c r="BF181" s="29">
        <v>1</v>
      </c>
      <c r="BG181" s="29">
        <v>1</v>
      </c>
      <c r="BH181" s="29">
        <v>1</v>
      </c>
      <c r="BI181" s="29">
        <v>1</v>
      </c>
      <c r="BJ181" s="27" t="s">
        <v>159</v>
      </c>
      <c r="BK181" s="29" t="s">
        <v>121</v>
      </c>
      <c r="BL181" s="27" t="s">
        <v>159</v>
      </c>
      <c r="BM181" s="27" t="s">
        <v>121</v>
      </c>
      <c r="BN181" s="27" t="s">
        <v>159</v>
      </c>
      <c r="BO181" s="27" t="s">
        <v>160</v>
      </c>
      <c r="BP181" s="27" t="s">
        <v>122</v>
      </c>
      <c r="BQ181" s="29">
        <v>1</v>
      </c>
      <c r="BR181" s="27" t="s">
        <v>122</v>
      </c>
      <c r="BS181" s="29" t="s">
        <v>121</v>
      </c>
      <c r="BT181" s="27" t="s">
        <v>122</v>
      </c>
      <c r="BU181" s="27"/>
      <c r="BV181" s="27"/>
      <c r="BW181" s="29"/>
      <c r="BX181" s="29"/>
      <c r="BY181" s="30"/>
      <c r="BZ181" s="31">
        <v>2</v>
      </c>
      <c r="CA181" s="27"/>
      <c r="CB181" s="27"/>
      <c r="CC181" s="29">
        <v>1</v>
      </c>
      <c r="CD181" s="29">
        <v>1</v>
      </c>
      <c r="CE181" s="30">
        <v>1</v>
      </c>
      <c r="CF181" s="32">
        <v>4.0000000000000105E-05</v>
      </c>
      <c r="CG181" s="33">
        <v>4.0000000000000105E-05</v>
      </c>
      <c r="CH181" s="29">
        <f>IF(CG181&lt;0.00015,1,0)</f>
        <v>1</v>
      </c>
      <c r="CI181" s="34">
        <v>1.0000000003174137E-05</v>
      </c>
      <c r="CJ181" s="33">
        <v>1.0000000003174137E-05</v>
      </c>
      <c r="CK181" s="29">
        <f>IF(CJ181&lt;0.00015,1,0)</f>
        <v>1</v>
      </c>
      <c r="CL181" s="29">
        <f>IF(AND(CH181=1,CK181=1),1,0)</f>
        <v>1</v>
      </c>
      <c r="CM181" s="30">
        <f>IF(OR(CH181=1,CK181=1),1,0)</f>
        <v>1</v>
      </c>
      <c r="CN181" s="35">
        <v>1</v>
      </c>
      <c r="CO181" s="36" t="b">
        <f>FALSE</f>
        <v>0</v>
      </c>
      <c r="CP181" s="30" t="s">
        <v>236</v>
      </c>
      <c r="CQ181" s="30">
        <v>1</v>
      </c>
      <c r="CR181" s="29">
        <v>1</v>
      </c>
      <c r="CS181" s="31" t="str">
        <f>IF(AND(BZ181=2,CN181=1,OR(CO181=TRUE,CP181="VERIFIED")),"YES","NO")</f>
        <v>YES</v>
      </c>
      <c r="CT181" s="38"/>
    </row>
    <row r="182" spans="1:98" ht="12.75">
      <c r="A182" s="26" t="s">
        <v>321</v>
      </c>
      <c r="B182" s="27" t="s">
        <v>157</v>
      </c>
      <c r="C182" s="28">
        <v>41072</v>
      </c>
      <c r="D182" s="27" t="s">
        <v>119</v>
      </c>
      <c r="E182" s="27" t="s">
        <v>120</v>
      </c>
      <c r="F182" s="27"/>
      <c r="G182" s="29"/>
      <c r="H182" s="29"/>
      <c r="I182" s="29"/>
      <c r="J182" s="29"/>
      <c r="K182" s="29"/>
      <c r="L182" s="29"/>
      <c r="M182" s="29"/>
      <c r="N182" s="29"/>
      <c r="O182" s="29"/>
      <c r="P182" s="29">
        <v>1</v>
      </c>
      <c r="Q182" s="29">
        <v>1</v>
      </c>
      <c r="R182" s="29">
        <v>1</v>
      </c>
      <c r="S182" s="29">
        <v>2</v>
      </c>
      <c r="T182" s="29">
        <v>3</v>
      </c>
      <c r="U182" s="29">
        <v>2</v>
      </c>
      <c r="V182" s="29">
        <v>3</v>
      </c>
      <c r="W182" s="29">
        <v>3</v>
      </c>
      <c r="X182" s="29">
        <v>2</v>
      </c>
      <c r="Y182" s="29"/>
      <c r="Z182" s="29"/>
      <c r="AA182" s="29"/>
      <c r="AB182" s="29"/>
      <c r="AC182" s="29"/>
      <c r="AD182" s="29"/>
      <c r="AE182" s="29"/>
      <c r="AF182" s="29"/>
      <c r="AG182" s="29"/>
      <c r="AH182" s="27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>
        <v>2</v>
      </c>
      <c r="AT182" s="30" t="s">
        <v>121</v>
      </c>
      <c r="AU182" s="31"/>
      <c r="AV182" s="29"/>
      <c r="AW182" s="29"/>
      <c r="AX182" s="29"/>
      <c r="AY182" s="27"/>
      <c r="AZ182" s="27"/>
      <c r="BA182" s="27"/>
      <c r="BB182" s="27"/>
      <c r="BC182" s="28">
        <v>41095</v>
      </c>
      <c r="BD182" s="27"/>
      <c r="BE182" s="27"/>
      <c r="BF182" s="29">
        <v>1</v>
      </c>
      <c r="BG182" s="29">
        <v>1</v>
      </c>
      <c r="BH182" s="29">
        <v>1</v>
      </c>
      <c r="BI182" s="29">
        <v>1</v>
      </c>
      <c r="BJ182" s="27" t="s">
        <v>159</v>
      </c>
      <c r="BK182" s="29" t="s">
        <v>121</v>
      </c>
      <c r="BL182" s="27" t="s">
        <v>159</v>
      </c>
      <c r="BM182" s="27" t="s">
        <v>121</v>
      </c>
      <c r="BN182" s="27" t="s">
        <v>159</v>
      </c>
      <c r="BO182" s="27" t="s">
        <v>160</v>
      </c>
      <c r="BP182" s="27" t="s">
        <v>122</v>
      </c>
      <c r="BQ182" s="29">
        <v>1</v>
      </c>
      <c r="BR182" s="27" t="s">
        <v>159</v>
      </c>
      <c r="BS182" s="27" t="s">
        <v>322</v>
      </c>
      <c r="BT182" s="27" t="s">
        <v>122</v>
      </c>
      <c r="BU182" s="27"/>
      <c r="BV182" s="27"/>
      <c r="BW182" s="29"/>
      <c r="BX182" s="29"/>
      <c r="BY182" s="30"/>
      <c r="BZ182" s="31">
        <v>2</v>
      </c>
      <c r="CA182" s="27"/>
      <c r="CB182" s="27"/>
      <c r="CC182" s="29">
        <v>2</v>
      </c>
      <c r="CD182" s="29">
        <v>1</v>
      </c>
      <c r="CE182" s="30" t="s">
        <v>121</v>
      </c>
      <c r="CF182" s="32">
        <v>4.99999999999997E-05</v>
      </c>
      <c r="CG182" s="33">
        <v>4.99999999999997E-05</v>
      </c>
      <c r="CH182" s="29">
        <f>IF(CG182&lt;0.00015,1,0)</f>
        <v>1</v>
      </c>
      <c r="CI182" s="34">
        <v>-0.00018999999999635975</v>
      </c>
      <c r="CJ182" s="33">
        <v>0.00018999999999635975</v>
      </c>
      <c r="CK182" s="29">
        <f>IF(CJ182&lt;0.00015,1,0)</f>
        <v>0</v>
      </c>
      <c r="CL182" s="29">
        <f>IF(AND(CH182=1,CK182=1),1,0)</f>
        <v>0</v>
      </c>
      <c r="CM182" s="30">
        <f>IF(OR(CH182=1,CK182=1),1,0)</f>
        <v>1</v>
      </c>
      <c r="CN182" s="35">
        <v>1</v>
      </c>
      <c r="CO182" s="36" t="b">
        <f>IF(OR(BU182=AO182,BU182=AN182,BU182=AL182,BW182=AO182,BW182=AN182,BW182=AL182),TRUE,FALSE)</f>
        <v>1</v>
      </c>
      <c r="CP182" s="30"/>
      <c r="CQ182" s="30">
        <v>1</v>
      </c>
      <c r="CR182" s="29">
        <v>1</v>
      </c>
      <c r="CS182" s="31" t="str">
        <f>IF(AND(BZ182=2,CN182=1,OR(CO182=TRUE,CP182="VERIFIED")),"YES","NO")</f>
        <v>YES</v>
      </c>
      <c r="CT182" s="38"/>
    </row>
    <row r="183" spans="1:98" ht="12.75">
      <c r="A183" s="26" t="s">
        <v>323</v>
      </c>
      <c r="B183" s="27" t="s">
        <v>157</v>
      </c>
      <c r="C183" s="28">
        <v>41072</v>
      </c>
      <c r="D183" s="27" t="s">
        <v>119</v>
      </c>
      <c r="E183" s="27" t="s">
        <v>120</v>
      </c>
      <c r="F183" s="27"/>
      <c r="G183" s="29"/>
      <c r="H183" s="29"/>
      <c r="I183" s="29"/>
      <c r="J183" s="29"/>
      <c r="K183" s="29"/>
      <c r="L183" s="29"/>
      <c r="M183" s="29"/>
      <c r="N183" s="29"/>
      <c r="O183" s="29"/>
      <c r="P183" s="29">
        <v>1</v>
      </c>
      <c r="Q183" s="29">
        <v>1</v>
      </c>
      <c r="R183" s="29">
        <v>1</v>
      </c>
      <c r="S183" s="29">
        <v>2</v>
      </c>
      <c r="T183" s="29">
        <v>2</v>
      </c>
      <c r="U183" s="29">
        <v>2</v>
      </c>
      <c r="V183" s="29">
        <v>3</v>
      </c>
      <c r="W183" s="29">
        <v>3</v>
      </c>
      <c r="X183" s="29">
        <v>1</v>
      </c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>
        <v>1</v>
      </c>
      <c r="AT183" s="30">
        <v>1</v>
      </c>
      <c r="AU183" s="31"/>
      <c r="AV183" s="29"/>
      <c r="AW183" s="29"/>
      <c r="AX183" s="29"/>
      <c r="AY183" s="27"/>
      <c r="AZ183" s="27"/>
      <c r="BA183" s="27"/>
      <c r="BB183" s="27"/>
      <c r="BC183" s="28">
        <v>41095</v>
      </c>
      <c r="BD183" s="27"/>
      <c r="BE183" s="27"/>
      <c r="BF183" s="29">
        <v>1</v>
      </c>
      <c r="BG183" s="29">
        <v>1</v>
      </c>
      <c r="BH183" s="29">
        <v>1</v>
      </c>
      <c r="BI183" s="29">
        <v>1</v>
      </c>
      <c r="BJ183" s="27" t="s">
        <v>159</v>
      </c>
      <c r="BK183" s="29" t="s">
        <v>121</v>
      </c>
      <c r="BL183" s="27" t="s">
        <v>159</v>
      </c>
      <c r="BM183" s="27" t="s">
        <v>121</v>
      </c>
      <c r="BN183" s="27" t="s">
        <v>159</v>
      </c>
      <c r="BO183" s="27" t="s">
        <v>160</v>
      </c>
      <c r="BP183" s="27" t="s">
        <v>122</v>
      </c>
      <c r="BQ183" s="29">
        <v>1</v>
      </c>
      <c r="BR183" s="27" t="s">
        <v>122</v>
      </c>
      <c r="BS183" s="29" t="s">
        <v>121</v>
      </c>
      <c r="BT183" s="27" t="s">
        <v>122</v>
      </c>
      <c r="BU183" s="27"/>
      <c r="BV183" s="27"/>
      <c r="BW183" s="29"/>
      <c r="BX183" s="29"/>
      <c r="BY183" s="30"/>
      <c r="BZ183" s="31">
        <v>2</v>
      </c>
      <c r="CA183" s="27"/>
      <c r="CB183" s="27"/>
      <c r="CC183" s="29">
        <v>1</v>
      </c>
      <c r="CD183" s="29">
        <v>1</v>
      </c>
      <c r="CE183" s="30">
        <v>2</v>
      </c>
      <c r="CF183" s="32">
        <v>6.0000000000001025E-05</v>
      </c>
      <c r="CG183" s="33">
        <v>6.0000000000001025E-05</v>
      </c>
      <c r="CH183" s="29">
        <f>IF(CG183&lt;0.00015,1,0)</f>
        <v>1</v>
      </c>
      <c r="CI183" s="34">
        <v>0</v>
      </c>
      <c r="CJ183" s="33">
        <v>0</v>
      </c>
      <c r="CK183" s="29">
        <f>IF(CJ183&lt;0.00015,1,0)</f>
        <v>1</v>
      </c>
      <c r="CL183" s="29">
        <f>IF(AND(CH183=1,CK183=1),1,0)</f>
        <v>1</v>
      </c>
      <c r="CM183" s="30">
        <f>IF(OR(CH183=1,CK183=1),1,0)</f>
        <v>1</v>
      </c>
      <c r="CN183" s="35">
        <v>1</v>
      </c>
      <c r="CO183" s="36" t="b">
        <f>FALSE</f>
        <v>0</v>
      </c>
      <c r="CP183" s="30" t="s">
        <v>236</v>
      </c>
      <c r="CQ183" s="30">
        <v>1</v>
      </c>
      <c r="CR183" s="29">
        <v>1</v>
      </c>
      <c r="CS183" s="31" t="str">
        <f>IF(AND(BZ183=2,CN183=1,OR(CO183=TRUE,CP183="VERIFIED")),"YES","NO")</f>
        <v>YES</v>
      </c>
      <c r="CT183" s="38"/>
    </row>
    <row r="184" spans="1:98" ht="12.75">
      <c r="A184" s="26" t="s">
        <v>324</v>
      </c>
      <c r="B184" s="27" t="s">
        <v>157</v>
      </c>
      <c r="C184" s="28">
        <v>41072</v>
      </c>
      <c r="D184" s="27" t="s">
        <v>119</v>
      </c>
      <c r="E184" s="27" t="s">
        <v>120</v>
      </c>
      <c r="F184" s="27"/>
      <c r="G184" s="29"/>
      <c r="H184" s="29"/>
      <c r="I184" s="29"/>
      <c r="J184" s="29"/>
      <c r="K184" s="29"/>
      <c r="L184" s="29"/>
      <c r="M184" s="29"/>
      <c r="N184" s="29"/>
      <c r="O184" s="29"/>
      <c r="P184" s="29">
        <v>1</v>
      </c>
      <c r="Q184" s="29">
        <v>1</v>
      </c>
      <c r="R184" s="29">
        <v>1</v>
      </c>
      <c r="S184" s="29">
        <v>2</v>
      </c>
      <c r="T184" s="29">
        <v>1</v>
      </c>
      <c r="U184" s="29">
        <v>2</v>
      </c>
      <c r="V184" s="29">
        <v>3</v>
      </c>
      <c r="W184" s="29">
        <v>3</v>
      </c>
      <c r="X184" s="29">
        <v>2</v>
      </c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v>2</v>
      </c>
      <c r="AT184" s="30" t="s">
        <v>121</v>
      </c>
      <c r="AU184" s="31"/>
      <c r="AV184" s="29"/>
      <c r="AW184" s="29"/>
      <c r="AX184" s="29"/>
      <c r="AY184" s="29"/>
      <c r="AZ184" s="29"/>
      <c r="BA184" s="27"/>
      <c r="BB184" s="27"/>
      <c r="BC184" s="28">
        <v>41095</v>
      </c>
      <c r="BD184" s="27"/>
      <c r="BE184" s="27"/>
      <c r="BF184" s="29">
        <v>1</v>
      </c>
      <c r="BG184" s="29">
        <v>1</v>
      </c>
      <c r="BH184" s="29">
        <v>1</v>
      </c>
      <c r="BI184" s="29">
        <v>1</v>
      </c>
      <c r="BJ184" s="27" t="s">
        <v>159</v>
      </c>
      <c r="BK184" s="29" t="s">
        <v>121</v>
      </c>
      <c r="BL184" s="27" t="s">
        <v>159</v>
      </c>
      <c r="BM184" s="27" t="s">
        <v>121</v>
      </c>
      <c r="BN184" s="27" t="s">
        <v>159</v>
      </c>
      <c r="BO184" s="27" t="s">
        <v>160</v>
      </c>
      <c r="BP184" s="27" t="s">
        <v>122</v>
      </c>
      <c r="BQ184" s="29">
        <v>1</v>
      </c>
      <c r="BR184" s="27" t="s">
        <v>122</v>
      </c>
      <c r="BS184" s="29" t="s">
        <v>121</v>
      </c>
      <c r="BT184" s="27" t="s">
        <v>122</v>
      </c>
      <c r="BU184" s="27"/>
      <c r="BV184" s="27"/>
      <c r="BW184" s="29"/>
      <c r="BX184" s="29"/>
      <c r="BY184" s="30"/>
      <c r="BZ184" s="31">
        <v>2</v>
      </c>
      <c r="CA184" s="27"/>
      <c r="CB184" s="27"/>
      <c r="CC184" s="29">
        <v>1</v>
      </c>
      <c r="CD184" s="29">
        <v>1</v>
      </c>
      <c r="CE184" s="30">
        <v>1</v>
      </c>
      <c r="CF184" s="32">
        <v>1.9999999999999185E-05</v>
      </c>
      <c r="CG184" s="33">
        <v>1.9999999999999185E-05</v>
      </c>
      <c r="CH184" s="29">
        <f>IF(CG184&lt;0.00015,1,0)</f>
        <v>1</v>
      </c>
      <c r="CI184" s="34">
        <v>3.0000000002416982E-05</v>
      </c>
      <c r="CJ184" s="33">
        <v>3.0000000002416982E-05</v>
      </c>
      <c r="CK184" s="29">
        <f>IF(CJ184&lt;0.00015,1,0)</f>
        <v>1</v>
      </c>
      <c r="CL184" s="29">
        <f>IF(AND(CH184=1,CK184=1),1,0)</f>
        <v>1</v>
      </c>
      <c r="CM184" s="30">
        <f>IF(OR(CH184=1,CK184=1),1,0)</f>
        <v>1</v>
      </c>
      <c r="CN184" s="35">
        <v>1</v>
      </c>
      <c r="CO184" s="36" t="b">
        <f>IF(OR(BU184=AO184,BU184=AN184,BU184=AL184,BW184=AO184,BW184=AN184,BW184=AL184),TRUE,FALSE)</f>
        <v>1</v>
      </c>
      <c r="CP184" s="30"/>
      <c r="CQ184" s="30">
        <v>1</v>
      </c>
      <c r="CR184" s="29">
        <v>1</v>
      </c>
      <c r="CS184" s="31" t="str">
        <f>IF(AND(BZ184=2,CN184=1,OR(CO184=TRUE,CP184="VERIFIED")),"YES","NO")</f>
        <v>YES</v>
      </c>
      <c r="CT184" s="38"/>
    </row>
    <row r="185" spans="1:98" ht="12.75">
      <c r="A185" s="26" t="s">
        <v>325</v>
      </c>
      <c r="B185" s="27" t="s">
        <v>157</v>
      </c>
      <c r="C185" s="28">
        <v>41073</v>
      </c>
      <c r="D185" s="27" t="s">
        <v>119</v>
      </c>
      <c r="E185" s="27" t="s">
        <v>120</v>
      </c>
      <c r="F185" s="27"/>
      <c r="G185" s="29"/>
      <c r="H185" s="29"/>
      <c r="I185" s="29"/>
      <c r="J185" s="29"/>
      <c r="K185" s="29"/>
      <c r="L185" s="29"/>
      <c r="M185" s="29"/>
      <c r="N185" s="29"/>
      <c r="O185" s="29"/>
      <c r="P185" s="29">
        <v>1</v>
      </c>
      <c r="Q185" s="29">
        <v>1</v>
      </c>
      <c r="R185" s="29">
        <v>1</v>
      </c>
      <c r="S185" s="29">
        <v>2</v>
      </c>
      <c r="T185" s="29">
        <v>0</v>
      </c>
      <c r="U185" s="29">
        <v>2</v>
      </c>
      <c r="V185" s="29">
        <v>3</v>
      </c>
      <c r="W185" s="29">
        <v>3</v>
      </c>
      <c r="X185" s="29">
        <v>2</v>
      </c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v>2</v>
      </c>
      <c r="AT185" s="30" t="s">
        <v>121</v>
      </c>
      <c r="AU185" s="31"/>
      <c r="AV185" s="29"/>
      <c r="AW185" s="29"/>
      <c r="AX185" s="29"/>
      <c r="AY185" s="27"/>
      <c r="AZ185" s="27"/>
      <c r="BA185" s="27"/>
      <c r="BB185" s="27"/>
      <c r="BC185" s="28">
        <v>41095</v>
      </c>
      <c r="BD185" s="27"/>
      <c r="BE185" s="27"/>
      <c r="BF185" s="29">
        <v>1</v>
      </c>
      <c r="BG185" s="29">
        <v>1</v>
      </c>
      <c r="BH185" s="29">
        <v>1</v>
      </c>
      <c r="BI185" s="29">
        <v>1</v>
      </c>
      <c r="BJ185" s="27" t="s">
        <v>159</v>
      </c>
      <c r="BK185" s="29" t="s">
        <v>121</v>
      </c>
      <c r="BL185" s="27" t="s">
        <v>159</v>
      </c>
      <c r="BM185" s="27" t="s">
        <v>121</v>
      </c>
      <c r="BN185" s="27" t="s">
        <v>159</v>
      </c>
      <c r="BO185" s="27" t="s">
        <v>160</v>
      </c>
      <c r="BP185" s="27" t="s">
        <v>122</v>
      </c>
      <c r="BQ185" s="29">
        <v>1</v>
      </c>
      <c r="BR185" s="27" t="s">
        <v>122</v>
      </c>
      <c r="BS185" s="29" t="s">
        <v>121</v>
      </c>
      <c r="BT185" s="27" t="s">
        <v>122</v>
      </c>
      <c r="BU185" s="27"/>
      <c r="BV185" s="27"/>
      <c r="BW185" s="29"/>
      <c r="BX185" s="29"/>
      <c r="BY185" s="30"/>
      <c r="BZ185" s="31">
        <v>2</v>
      </c>
      <c r="CA185" s="27"/>
      <c r="CB185" s="27"/>
      <c r="CC185" s="29">
        <v>1</v>
      </c>
      <c r="CD185" s="29">
        <v>1</v>
      </c>
      <c r="CE185" s="30">
        <v>1</v>
      </c>
      <c r="CF185" s="32">
        <v>3.0000000000000512E-05</v>
      </c>
      <c r="CG185" s="33">
        <v>3.0000000000000512E-05</v>
      </c>
      <c r="CH185" s="29">
        <f>IF(CG185&lt;0.00015,1,0)</f>
        <v>1</v>
      </c>
      <c r="CI185" s="34">
        <v>3.999999999848569E-05</v>
      </c>
      <c r="CJ185" s="33">
        <v>3.999999999848569E-05</v>
      </c>
      <c r="CK185" s="29">
        <f>IF(CJ185&lt;0.00015,1,0)</f>
        <v>1</v>
      </c>
      <c r="CL185" s="29">
        <f>IF(AND(CH185=1,CK185=1),1,0)</f>
        <v>1</v>
      </c>
      <c r="CM185" s="30">
        <f>IF(OR(CH185=1,CK185=1),1,0)</f>
        <v>1</v>
      </c>
      <c r="CN185" s="35">
        <v>1</v>
      </c>
      <c r="CO185" s="36" t="b">
        <f>IF(OR(BU185=AO185,BU185=AN185,BU185=AL185,BW185=AO185,BW185=AN185,BW185=AL185),TRUE,FALSE)</f>
        <v>1</v>
      </c>
      <c r="CP185" s="30"/>
      <c r="CQ185" s="30">
        <v>1</v>
      </c>
      <c r="CR185" s="29">
        <v>1</v>
      </c>
      <c r="CS185" s="31" t="str">
        <f>IF(AND(BZ185=2,CN185=1,OR(CO185=TRUE,CP185="VERIFIED")),"YES","NO")</f>
        <v>YES</v>
      </c>
      <c r="CT185" s="38"/>
    </row>
    <row r="186" spans="1:98" ht="12.75">
      <c r="A186" s="26" t="s">
        <v>326</v>
      </c>
      <c r="B186" s="27" t="s">
        <v>157</v>
      </c>
      <c r="C186" s="28">
        <v>41073</v>
      </c>
      <c r="D186" s="27" t="s">
        <v>119</v>
      </c>
      <c r="E186" s="27" t="s">
        <v>120</v>
      </c>
      <c r="F186" s="27"/>
      <c r="G186" s="29"/>
      <c r="H186" s="29"/>
      <c r="I186" s="29"/>
      <c r="J186" s="29"/>
      <c r="K186" s="29"/>
      <c r="L186" s="29"/>
      <c r="M186" s="29"/>
      <c r="N186" s="29"/>
      <c r="O186" s="29"/>
      <c r="P186" s="29">
        <v>1</v>
      </c>
      <c r="Q186" s="29">
        <v>1</v>
      </c>
      <c r="R186" s="29">
        <v>1</v>
      </c>
      <c r="S186" s="29">
        <v>2</v>
      </c>
      <c r="T186" s="29">
        <v>4</v>
      </c>
      <c r="U186" s="29">
        <v>2</v>
      </c>
      <c r="V186" s="29">
        <v>3</v>
      </c>
      <c r="W186" s="29">
        <v>3</v>
      </c>
      <c r="X186" s="29">
        <v>1</v>
      </c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>
        <v>2</v>
      </c>
      <c r="AT186" s="30" t="s">
        <v>121</v>
      </c>
      <c r="AU186" s="31"/>
      <c r="AV186" s="29"/>
      <c r="AW186" s="29"/>
      <c r="AX186" s="29"/>
      <c r="AY186" s="29"/>
      <c r="AZ186" s="29"/>
      <c r="BA186" s="27"/>
      <c r="BB186" s="27"/>
      <c r="BC186" s="28">
        <v>41095</v>
      </c>
      <c r="BD186" s="27"/>
      <c r="BE186" s="27"/>
      <c r="BF186" s="29">
        <v>1</v>
      </c>
      <c r="BG186" s="29">
        <v>1</v>
      </c>
      <c r="BH186" s="29">
        <v>1</v>
      </c>
      <c r="BI186" s="29">
        <v>1</v>
      </c>
      <c r="BJ186" s="27" t="s">
        <v>159</v>
      </c>
      <c r="BK186" s="29" t="s">
        <v>121</v>
      </c>
      <c r="BL186" s="27" t="s">
        <v>159</v>
      </c>
      <c r="BM186" s="27" t="s">
        <v>121</v>
      </c>
      <c r="BN186" s="27" t="s">
        <v>159</v>
      </c>
      <c r="BO186" s="27" t="s">
        <v>160</v>
      </c>
      <c r="BP186" s="27" t="s">
        <v>122</v>
      </c>
      <c r="BQ186" s="29">
        <v>1</v>
      </c>
      <c r="BR186" s="27" t="s">
        <v>159</v>
      </c>
      <c r="BS186" s="27" t="s">
        <v>327</v>
      </c>
      <c r="BT186" s="27" t="s">
        <v>122</v>
      </c>
      <c r="BU186" s="27"/>
      <c r="BV186" s="27"/>
      <c r="BW186" s="29"/>
      <c r="BX186" s="29"/>
      <c r="BY186" s="30"/>
      <c r="BZ186" s="31">
        <v>2</v>
      </c>
      <c r="CA186" s="27"/>
      <c r="CB186" s="27"/>
      <c r="CC186" s="29">
        <v>1</v>
      </c>
      <c r="CD186" s="29">
        <v>1</v>
      </c>
      <c r="CE186" s="30">
        <v>1</v>
      </c>
      <c r="CF186" s="32">
        <v>-6.999999999999888E-05</v>
      </c>
      <c r="CG186" s="33">
        <v>6.999999999999888E-05</v>
      </c>
      <c r="CH186" s="29">
        <f>IF(CG186&lt;0.00015,1,0)</f>
        <v>1</v>
      </c>
      <c r="CI186" s="34">
        <v>3.0000000002416982E-05</v>
      </c>
      <c r="CJ186" s="33">
        <v>3.0000000002416982E-05</v>
      </c>
      <c r="CK186" s="29">
        <f>IF(CJ186&lt;0.00015,1,0)</f>
        <v>1</v>
      </c>
      <c r="CL186" s="29">
        <f>IF(AND(CH186=1,CK186=1),1,0)</f>
        <v>1</v>
      </c>
      <c r="CM186" s="30">
        <f>IF(OR(CH186=1,CK186=1),1,0)</f>
        <v>1</v>
      </c>
      <c r="CN186" s="35">
        <v>1</v>
      </c>
      <c r="CO186" s="36" t="b">
        <f>IF(OR(BU186=AO186,BU186=AN186,BU186=AL186,BW186=AO186,BW186=AN186,BW186=AL186),TRUE,FALSE)</f>
        <v>1</v>
      </c>
      <c r="CP186" s="30"/>
      <c r="CQ186" s="30">
        <v>1</v>
      </c>
      <c r="CR186" s="29">
        <v>1</v>
      </c>
      <c r="CS186" s="31" t="str">
        <f>IF(AND(BZ186=2,CN186=1,OR(CO186=TRUE,CP186="VERIFIED")),"YES","NO")</f>
        <v>YES</v>
      </c>
      <c r="CT186" s="38"/>
    </row>
    <row r="187" spans="1:98" ht="12.75">
      <c r="A187" s="26" t="s">
        <v>328</v>
      </c>
      <c r="B187" s="27" t="s">
        <v>157</v>
      </c>
      <c r="C187" s="28">
        <v>41073</v>
      </c>
      <c r="D187" s="27" t="s">
        <v>119</v>
      </c>
      <c r="E187" s="27" t="s">
        <v>120</v>
      </c>
      <c r="F187" s="27"/>
      <c r="G187" s="29"/>
      <c r="H187" s="29"/>
      <c r="I187" s="29"/>
      <c r="J187" s="29"/>
      <c r="K187" s="29"/>
      <c r="L187" s="29"/>
      <c r="M187" s="29"/>
      <c r="N187" s="29"/>
      <c r="O187" s="29"/>
      <c r="P187" s="29">
        <v>1</v>
      </c>
      <c r="Q187" s="29">
        <v>1</v>
      </c>
      <c r="R187" s="29">
        <v>1</v>
      </c>
      <c r="S187" s="29">
        <v>2</v>
      </c>
      <c r="T187" s="29">
        <v>3</v>
      </c>
      <c r="U187" s="29">
        <v>2</v>
      </c>
      <c r="V187" s="29">
        <v>3</v>
      </c>
      <c r="W187" s="29">
        <v>3</v>
      </c>
      <c r="X187" s="29">
        <v>2</v>
      </c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>
        <v>2</v>
      </c>
      <c r="AT187" s="30" t="s">
        <v>121</v>
      </c>
      <c r="AU187" s="31"/>
      <c r="AV187" s="29"/>
      <c r="AW187" s="29"/>
      <c r="AX187" s="29"/>
      <c r="AY187" s="27"/>
      <c r="AZ187" s="27"/>
      <c r="BA187" s="27"/>
      <c r="BB187" s="27"/>
      <c r="BC187" s="28">
        <v>41095</v>
      </c>
      <c r="BD187" s="27"/>
      <c r="BE187" s="27"/>
      <c r="BF187" s="29">
        <v>1</v>
      </c>
      <c r="BG187" s="29">
        <v>1</v>
      </c>
      <c r="BH187" s="29">
        <v>1</v>
      </c>
      <c r="BI187" s="29">
        <v>1</v>
      </c>
      <c r="BJ187" s="27" t="s">
        <v>159</v>
      </c>
      <c r="BK187" s="29" t="s">
        <v>121</v>
      </c>
      <c r="BL187" s="27" t="s">
        <v>159</v>
      </c>
      <c r="BM187" s="27" t="s">
        <v>121</v>
      </c>
      <c r="BN187" s="27" t="s">
        <v>159</v>
      </c>
      <c r="BO187" s="27" t="s">
        <v>160</v>
      </c>
      <c r="BP187" s="27" t="s">
        <v>122</v>
      </c>
      <c r="BQ187" s="29">
        <v>1</v>
      </c>
      <c r="BR187" s="27" t="s">
        <v>122</v>
      </c>
      <c r="BS187" s="29" t="s">
        <v>121</v>
      </c>
      <c r="BT187" s="27" t="s">
        <v>122</v>
      </c>
      <c r="BU187" s="27"/>
      <c r="BV187" s="27"/>
      <c r="BW187" s="29"/>
      <c r="BX187" s="29"/>
      <c r="BY187" s="30"/>
      <c r="BZ187" s="31">
        <v>2</v>
      </c>
      <c r="CA187" s="27"/>
      <c r="CB187" s="27"/>
      <c r="CC187" s="29">
        <v>1</v>
      </c>
      <c r="CD187" s="29">
        <v>1</v>
      </c>
      <c r="CE187" s="30">
        <v>1</v>
      </c>
      <c r="CF187" s="32">
        <v>-4.99999999999997E-05</v>
      </c>
      <c r="CG187" s="33">
        <v>4.99999999999997E-05</v>
      </c>
      <c r="CH187" s="29">
        <f>IF(CG187&lt;0.00015,1,0)</f>
        <v>1</v>
      </c>
      <c r="CI187" s="34">
        <v>-1.9999999999242846E-05</v>
      </c>
      <c r="CJ187" s="33">
        <v>1.9999999999242846E-05</v>
      </c>
      <c r="CK187" s="29">
        <f>IF(CJ187&lt;0.00015,1,0)</f>
        <v>1</v>
      </c>
      <c r="CL187" s="29">
        <f>IF(AND(CH187=1,CK187=1),1,0)</f>
        <v>1</v>
      </c>
      <c r="CM187" s="30">
        <f>IF(OR(CH187=1,CK187=1),1,0)</f>
        <v>1</v>
      </c>
      <c r="CN187" s="35">
        <v>1</v>
      </c>
      <c r="CO187" s="36" t="b">
        <f>IF(OR(BU187=AO187,BU187=AN187,BU187=AL187,BW187=AO187,BW187=AN187,BW187=AL187),TRUE,FALSE)</f>
        <v>1</v>
      </c>
      <c r="CP187" s="30"/>
      <c r="CQ187" s="30">
        <v>1</v>
      </c>
      <c r="CR187" s="29">
        <v>1</v>
      </c>
      <c r="CS187" s="31" t="str">
        <f>IF(AND(BZ187=2,CN187=1,OR(CO187=TRUE,CP187="VERIFIED")),"YES","NO")</f>
        <v>YES</v>
      </c>
      <c r="CT187" s="38"/>
    </row>
    <row r="188" spans="1:98" ht="12.75">
      <c r="A188" s="26" t="s">
        <v>329</v>
      </c>
      <c r="B188" s="27" t="s">
        <v>157</v>
      </c>
      <c r="C188" s="28">
        <v>41073</v>
      </c>
      <c r="D188" s="27" t="s">
        <v>119</v>
      </c>
      <c r="E188" s="27" t="s">
        <v>120</v>
      </c>
      <c r="F188" s="27"/>
      <c r="G188" s="29"/>
      <c r="H188" s="29"/>
      <c r="I188" s="29"/>
      <c r="J188" s="29"/>
      <c r="K188" s="29"/>
      <c r="L188" s="29"/>
      <c r="M188" s="29"/>
      <c r="N188" s="29"/>
      <c r="O188" s="29"/>
      <c r="P188" s="29">
        <v>1</v>
      </c>
      <c r="Q188" s="29">
        <v>1</v>
      </c>
      <c r="R188" s="29">
        <v>1</v>
      </c>
      <c r="S188" s="29">
        <v>2</v>
      </c>
      <c r="T188" s="29">
        <v>1</v>
      </c>
      <c r="U188" s="29">
        <v>2</v>
      </c>
      <c r="V188" s="29">
        <v>3</v>
      </c>
      <c r="W188" s="29">
        <v>3</v>
      </c>
      <c r="X188" s="29">
        <v>2</v>
      </c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>
        <v>2</v>
      </c>
      <c r="AT188" s="30" t="s">
        <v>121</v>
      </c>
      <c r="AU188" s="31"/>
      <c r="AV188" s="29"/>
      <c r="AW188" s="29"/>
      <c r="AX188" s="29"/>
      <c r="AY188" s="27"/>
      <c r="AZ188" s="27"/>
      <c r="BA188" s="27"/>
      <c r="BB188" s="27"/>
      <c r="BC188" s="28">
        <v>41094</v>
      </c>
      <c r="BD188" s="27"/>
      <c r="BE188" s="27"/>
      <c r="BF188" s="29">
        <v>1</v>
      </c>
      <c r="BG188" s="29">
        <v>1</v>
      </c>
      <c r="BH188" s="29">
        <v>1</v>
      </c>
      <c r="BI188" s="29">
        <v>1</v>
      </c>
      <c r="BJ188" s="27" t="s">
        <v>159</v>
      </c>
      <c r="BK188" s="29" t="s">
        <v>121</v>
      </c>
      <c r="BL188" s="27" t="s">
        <v>159</v>
      </c>
      <c r="BM188" s="27" t="s">
        <v>121</v>
      </c>
      <c r="BN188" s="27" t="s">
        <v>159</v>
      </c>
      <c r="BO188" s="27" t="s">
        <v>160</v>
      </c>
      <c r="BP188" s="27" t="s">
        <v>122</v>
      </c>
      <c r="BQ188" s="29">
        <v>1</v>
      </c>
      <c r="BR188" s="27" t="s">
        <v>122</v>
      </c>
      <c r="BS188" s="29" t="s">
        <v>121</v>
      </c>
      <c r="BT188" s="27" t="s">
        <v>122</v>
      </c>
      <c r="BU188" s="27"/>
      <c r="BV188" s="27"/>
      <c r="BW188" s="29"/>
      <c r="BX188" s="29"/>
      <c r="BY188" s="30"/>
      <c r="BZ188" s="31">
        <v>2</v>
      </c>
      <c r="CA188" s="27"/>
      <c r="CB188" s="27"/>
      <c r="CC188" s="29">
        <v>1</v>
      </c>
      <c r="CD188" s="29">
        <v>1</v>
      </c>
      <c r="CE188" s="30">
        <v>1</v>
      </c>
      <c r="CF188" s="32">
        <v>4.0000000000000105E-05</v>
      </c>
      <c r="CG188" s="33">
        <v>4.0000000000000105E-05</v>
      </c>
      <c r="CH188" s="29">
        <f>IF(CG188&lt;0.00015,1,0)</f>
        <v>1</v>
      </c>
      <c r="CI188" s="34">
        <v>1.0000000003174137E-05</v>
      </c>
      <c r="CJ188" s="33">
        <v>1.0000000003174137E-05</v>
      </c>
      <c r="CK188" s="29">
        <f>IF(CJ188&lt;0.00015,1,0)</f>
        <v>1</v>
      </c>
      <c r="CL188" s="29">
        <f>IF(AND(CH188=1,CK188=1),1,0)</f>
        <v>1</v>
      </c>
      <c r="CM188" s="30">
        <f>IF(OR(CH188=1,CK188=1),1,0)</f>
        <v>1</v>
      </c>
      <c r="CN188" s="35">
        <v>1</v>
      </c>
      <c r="CO188" s="36" t="b">
        <f>IF(OR(BU188=AO188,BU188=AN188,BU188=AL188,BW188=AO188,BW188=AN188,BW188=AL188),TRUE,FALSE)</f>
        <v>1</v>
      </c>
      <c r="CP188" s="30"/>
      <c r="CQ188" s="30">
        <v>1</v>
      </c>
      <c r="CR188" s="29">
        <v>1</v>
      </c>
      <c r="CS188" s="31" t="str">
        <f>IF(AND(BZ188=2,CN188=1,OR(CO188=TRUE,CP188="VERIFIED")),"YES","NO")</f>
        <v>YES</v>
      </c>
      <c r="CT188" s="38"/>
    </row>
    <row r="189" spans="1:98" ht="12.75">
      <c r="A189" s="26" t="s">
        <v>330</v>
      </c>
      <c r="B189" s="27" t="s">
        <v>157</v>
      </c>
      <c r="C189" s="28">
        <v>41073</v>
      </c>
      <c r="D189" s="27" t="s">
        <v>119</v>
      </c>
      <c r="E189" s="27" t="s">
        <v>120</v>
      </c>
      <c r="F189" s="27"/>
      <c r="G189" s="29"/>
      <c r="H189" s="29"/>
      <c r="I189" s="29"/>
      <c r="J189" s="29"/>
      <c r="K189" s="29"/>
      <c r="L189" s="29"/>
      <c r="M189" s="29"/>
      <c r="N189" s="29"/>
      <c r="O189" s="29"/>
      <c r="P189" s="29">
        <v>1</v>
      </c>
      <c r="Q189" s="29">
        <v>1</v>
      </c>
      <c r="R189" s="29">
        <v>1</v>
      </c>
      <c r="S189" s="29">
        <v>2</v>
      </c>
      <c r="T189" s="29">
        <v>0</v>
      </c>
      <c r="U189" s="29">
        <v>2</v>
      </c>
      <c r="V189" s="29">
        <v>3</v>
      </c>
      <c r="W189" s="29">
        <v>3</v>
      </c>
      <c r="X189" s="29">
        <v>2</v>
      </c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>
        <v>2</v>
      </c>
      <c r="AT189" s="30" t="s">
        <v>121</v>
      </c>
      <c r="AU189" s="31"/>
      <c r="AV189" s="29"/>
      <c r="AW189" s="29"/>
      <c r="AX189" s="29"/>
      <c r="AY189" s="27"/>
      <c r="AZ189" s="27"/>
      <c r="BA189" s="27"/>
      <c r="BB189" s="27"/>
      <c r="BC189" s="28">
        <v>41095</v>
      </c>
      <c r="BD189" s="27"/>
      <c r="BE189" s="27"/>
      <c r="BF189" s="29">
        <v>1</v>
      </c>
      <c r="BG189" s="29">
        <v>1</v>
      </c>
      <c r="BH189" s="29">
        <v>1</v>
      </c>
      <c r="BI189" s="29">
        <v>1</v>
      </c>
      <c r="BJ189" s="27" t="s">
        <v>159</v>
      </c>
      <c r="BK189" s="29" t="s">
        <v>121</v>
      </c>
      <c r="BL189" s="27" t="s">
        <v>159</v>
      </c>
      <c r="BM189" s="27" t="s">
        <v>121</v>
      </c>
      <c r="BN189" s="27" t="s">
        <v>159</v>
      </c>
      <c r="BO189" s="27" t="s">
        <v>160</v>
      </c>
      <c r="BP189" s="27" t="s">
        <v>122</v>
      </c>
      <c r="BQ189" s="29">
        <v>1</v>
      </c>
      <c r="BR189" s="27" t="s">
        <v>122</v>
      </c>
      <c r="BS189" s="29" t="s">
        <v>121</v>
      </c>
      <c r="BT189" s="27" t="s">
        <v>122</v>
      </c>
      <c r="BU189" s="27"/>
      <c r="BV189" s="27"/>
      <c r="BW189" s="29"/>
      <c r="BX189" s="29"/>
      <c r="BY189" s="30"/>
      <c r="BZ189" s="31">
        <v>2</v>
      </c>
      <c r="CA189" s="27"/>
      <c r="CB189" s="27"/>
      <c r="CC189" s="29">
        <v>1</v>
      </c>
      <c r="CD189" s="29">
        <v>1</v>
      </c>
      <c r="CE189" s="30">
        <v>1</v>
      </c>
      <c r="CF189" s="32">
        <v>-0.00016000000000000042</v>
      </c>
      <c r="CG189" s="33">
        <v>0.00016000000000000042</v>
      </c>
      <c r="CH189" s="29">
        <f>IF(CG189&lt;0.00015,1,0)</f>
        <v>0</v>
      </c>
      <c r="CI189" s="34">
        <v>9.999999996068709E-06</v>
      </c>
      <c r="CJ189" s="33">
        <v>9.999999996068709E-06</v>
      </c>
      <c r="CK189" s="29">
        <f>IF(CJ189&lt;0.00015,1,0)</f>
        <v>1</v>
      </c>
      <c r="CL189" s="29">
        <f>IF(AND(CH189=1,CK189=1),1,0)</f>
        <v>0</v>
      </c>
      <c r="CM189" s="30">
        <f>IF(OR(CH189=1,CK189=1),1,0)</f>
        <v>1</v>
      </c>
      <c r="CN189" s="35">
        <v>1</v>
      </c>
      <c r="CO189" s="36" t="b">
        <f>IF(OR(BU189=AO189,BU189=AN189,BU189=AL189,BW189=AO189,BW189=AN189,BW189=AL189),TRUE,FALSE)</f>
        <v>1</v>
      </c>
      <c r="CP189" s="30"/>
      <c r="CQ189" s="30">
        <v>1</v>
      </c>
      <c r="CR189" s="29">
        <v>1</v>
      </c>
      <c r="CS189" s="31" t="str">
        <f>IF(AND(BZ189=2,CN189=1,OR(CO189=TRUE,CP189="VERIFIED")),"YES","NO")</f>
        <v>YES</v>
      </c>
      <c r="CT189" s="38"/>
    </row>
    <row r="190" spans="1:98" ht="12.75">
      <c r="A190" s="26" t="s">
        <v>331</v>
      </c>
      <c r="B190" s="27" t="s">
        <v>157</v>
      </c>
      <c r="C190" s="28">
        <v>41073</v>
      </c>
      <c r="D190" s="27" t="s">
        <v>119</v>
      </c>
      <c r="E190" s="27" t="s">
        <v>120</v>
      </c>
      <c r="F190" s="27"/>
      <c r="G190" s="29"/>
      <c r="H190" s="29"/>
      <c r="I190" s="29"/>
      <c r="J190" s="29"/>
      <c r="K190" s="29"/>
      <c r="L190" s="29"/>
      <c r="M190" s="29"/>
      <c r="N190" s="29"/>
      <c r="O190" s="29"/>
      <c r="P190" s="29">
        <v>1</v>
      </c>
      <c r="Q190" s="29">
        <v>1</v>
      </c>
      <c r="R190" s="29">
        <v>1</v>
      </c>
      <c r="S190" s="29">
        <v>2</v>
      </c>
      <c r="T190" s="29">
        <v>0</v>
      </c>
      <c r="U190" s="29">
        <v>2</v>
      </c>
      <c r="V190" s="29">
        <v>3</v>
      </c>
      <c r="W190" s="29">
        <v>3</v>
      </c>
      <c r="X190" s="29">
        <v>2</v>
      </c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>
        <v>2</v>
      </c>
      <c r="AT190" s="30" t="s">
        <v>121</v>
      </c>
      <c r="AU190" s="31"/>
      <c r="AV190" s="29"/>
      <c r="AW190" s="29"/>
      <c r="AX190" s="29"/>
      <c r="AY190" s="27"/>
      <c r="AZ190" s="27"/>
      <c r="BA190" s="27"/>
      <c r="BB190" s="27"/>
      <c r="BC190" s="28">
        <v>41094</v>
      </c>
      <c r="BD190" s="27"/>
      <c r="BE190" s="27"/>
      <c r="BF190" s="29">
        <v>1</v>
      </c>
      <c r="BG190" s="29">
        <v>1</v>
      </c>
      <c r="BH190" s="29">
        <v>1</v>
      </c>
      <c r="BI190" s="29">
        <v>1</v>
      </c>
      <c r="BJ190" s="27" t="s">
        <v>159</v>
      </c>
      <c r="BK190" s="29" t="s">
        <v>121</v>
      </c>
      <c r="BL190" s="27" t="s">
        <v>159</v>
      </c>
      <c r="BM190" s="27" t="s">
        <v>121</v>
      </c>
      <c r="BN190" s="27" t="s">
        <v>159</v>
      </c>
      <c r="BO190" s="27" t="s">
        <v>160</v>
      </c>
      <c r="BP190" s="27" t="s">
        <v>122</v>
      </c>
      <c r="BQ190" s="29">
        <v>1</v>
      </c>
      <c r="BR190" s="27" t="s">
        <v>122</v>
      </c>
      <c r="BS190" s="29" t="s">
        <v>121</v>
      </c>
      <c r="BT190" s="27" t="s">
        <v>122</v>
      </c>
      <c r="BU190" s="27"/>
      <c r="BV190" s="27"/>
      <c r="BW190" s="29"/>
      <c r="BX190" s="29"/>
      <c r="BY190" s="30"/>
      <c r="BZ190" s="31">
        <v>2</v>
      </c>
      <c r="CA190" s="27"/>
      <c r="CB190" s="27"/>
      <c r="CC190" s="29">
        <v>1</v>
      </c>
      <c r="CD190" s="29">
        <v>1</v>
      </c>
      <c r="CE190" s="30">
        <v>1</v>
      </c>
      <c r="CF190" s="32">
        <v>8.000000000000021E-05</v>
      </c>
      <c r="CG190" s="33">
        <v>8.000000000000021E-05</v>
      </c>
      <c r="CH190" s="29">
        <f>IF(CG190&lt;0.00015,1,0)</f>
        <v>1</v>
      </c>
      <c r="CI190" s="34">
        <v>9.999999996068709E-06</v>
      </c>
      <c r="CJ190" s="33">
        <v>9.999999996068709E-06</v>
      </c>
      <c r="CK190" s="29">
        <f>IF(CJ190&lt;0.00015,1,0)</f>
        <v>1</v>
      </c>
      <c r="CL190" s="29">
        <f>IF(AND(CH190=1,CK190=1),1,0)</f>
        <v>1</v>
      </c>
      <c r="CM190" s="30">
        <f>IF(OR(CH190=1,CK190=1),1,0)</f>
        <v>1</v>
      </c>
      <c r="CN190" s="35">
        <v>1</v>
      </c>
      <c r="CO190" s="36" t="b">
        <f>IF(OR(BU190=AO190,BU190=AN190,BU190=AL190,BW190=AO190,BW190=AN190,BW190=AL190),TRUE,FALSE)</f>
        <v>1</v>
      </c>
      <c r="CP190" s="30"/>
      <c r="CQ190" s="30">
        <v>1</v>
      </c>
      <c r="CR190" s="29">
        <v>1</v>
      </c>
      <c r="CS190" s="31" t="str">
        <f>IF(AND(BZ190=2,CN190=1,OR(CO190=TRUE,CP190="VERIFIED")),"YES","NO")</f>
        <v>YES</v>
      </c>
      <c r="CT190" s="38"/>
    </row>
    <row r="191" spans="1:98" ht="12.75">
      <c r="A191" s="26" t="s">
        <v>332</v>
      </c>
      <c r="B191" s="27" t="s">
        <v>157</v>
      </c>
      <c r="C191" s="28">
        <v>41073</v>
      </c>
      <c r="D191" s="27" t="s">
        <v>119</v>
      </c>
      <c r="E191" s="27" t="s">
        <v>120</v>
      </c>
      <c r="F191" s="27"/>
      <c r="G191" s="29"/>
      <c r="H191" s="29"/>
      <c r="I191" s="29"/>
      <c r="J191" s="29"/>
      <c r="K191" s="29"/>
      <c r="L191" s="29"/>
      <c r="M191" s="29"/>
      <c r="N191" s="29"/>
      <c r="O191" s="29"/>
      <c r="P191" s="29">
        <v>1</v>
      </c>
      <c r="Q191" s="29">
        <v>1</v>
      </c>
      <c r="R191" s="29">
        <v>1</v>
      </c>
      <c r="S191" s="29">
        <v>2</v>
      </c>
      <c r="T191" s="29">
        <v>1</v>
      </c>
      <c r="U191" s="29">
        <v>2</v>
      </c>
      <c r="V191" s="29">
        <v>3</v>
      </c>
      <c r="W191" s="29">
        <v>3</v>
      </c>
      <c r="X191" s="29">
        <v>2</v>
      </c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>
        <v>2</v>
      </c>
      <c r="AT191" s="30" t="s">
        <v>121</v>
      </c>
      <c r="AU191" s="31"/>
      <c r="AV191" s="29"/>
      <c r="AW191" s="29"/>
      <c r="AX191" s="29"/>
      <c r="AY191" s="27"/>
      <c r="AZ191" s="27"/>
      <c r="BA191" s="27"/>
      <c r="BB191" s="27"/>
      <c r="BC191" s="28">
        <v>41095</v>
      </c>
      <c r="BD191" s="27"/>
      <c r="BE191" s="27"/>
      <c r="BF191" s="29">
        <v>1</v>
      </c>
      <c r="BG191" s="29">
        <v>1</v>
      </c>
      <c r="BH191" s="29">
        <v>1</v>
      </c>
      <c r="BI191" s="29">
        <v>1</v>
      </c>
      <c r="BJ191" s="27" t="s">
        <v>159</v>
      </c>
      <c r="BK191" s="29" t="s">
        <v>121</v>
      </c>
      <c r="BL191" s="27" t="s">
        <v>159</v>
      </c>
      <c r="BM191" s="27" t="s">
        <v>121</v>
      </c>
      <c r="BN191" s="27" t="s">
        <v>159</v>
      </c>
      <c r="BO191" s="27" t="s">
        <v>160</v>
      </c>
      <c r="BP191" s="27" t="s">
        <v>122</v>
      </c>
      <c r="BQ191" s="29">
        <v>1</v>
      </c>
      <c r="BR191" s="27" t="s">
        <v>159</v>
      </c>
      <c r="BS191" s="27" t="s">
        <v>333</v>
      </c>
      <c r="BT191" s="27" t="s">
        <v>122</v>
      </c>
      <c r="BU191" s="27"/>
      <c r="BV191" s="27"/>
      <c r="BW191" s="29"/>
      <c r="BX191" s="29"/>
      <c r="BY191" s="30"/>
      <c r="BZ191" s="31">
        <v>2</v>
      </c>
      <c r="CA191" s="27"/>
      <c r="CB191" s="27"/>
      <c r="CC191" s="29">
        <v>1</v>
      </c>
      <c r="CD191" s="29">
        <v>1</v>
      </c>
      <c r="CE191" s="30">
        <v>1</v>
      </c>
      <c r="CF191" s="32"/>
      <c r="CG191" s="33" t="s">
        <v>121</v>
      </c>
      <c r="CH191" s="29" t="s">
        <v>121</v>
      </c>
      <c r="CI191" s="33" t="s">
        <v>121</v>
      </c>
      <c r="CJ191" s="29" t="s">
        <v>121</v>
      </c>
      <c r="CK191" s="29" t="s">
        <v>121</v>
      </c>
      <c r="CL191" s="29"/>
      <c r="CM191" s="30"/>
      <c r="CN191" s="35">
        <v>1</v>
      </c>
      <c r="CO191" s="36" t="b">
        <f>IF(OR(BU191=AO191,BU191=AN191,BU191=AL191,BW191=AO191,BW191=AN191,BW191=AL191),TRUE,FALSE)</f>
        <v>1</v>
      </c>
      <c r="CP191" s="30"/>
      <c r="CQ191" s="30">
        <v>1</v>
      </c>
      <c r="CR191" s="29">
        <v>1</v>
      </c>
      <c r="CS191" s="31" t="str">
        <f>IF(AND(BZ191=2,CN191=1,OR(CO191=TRUE,CP191="VERIFIED")),"YES","NO")</f>
        <v>YES</v>
      </c>
      <c r="CT191" s="38"/>
    </row>
    <row r="192" spans="1:98" ht="12.75">
      <c r="A192" s="26" t="s">
        <v>334</v>
      </c>
      <c r="B192" s="27" t="s">
        <v>157</v>
      </c>
      <c r="C192" s="28">
        <v>41073</v>
      </c>
      <c r="D192" s="27" t="s">
        <v>119</v>
      </c>
      <c r="E192" s="27" t="s">
        <v>120</v>
      </c>
      <c r="F192" s="27"/>
      <c r="G192" s="29"/>
      <c r="H192" s="29"/>
      <c r="I192" s="29"/>
      <c r="J192" s="29"/>
      <c r="K192" s="29"/>
      <c r="L192" s="29"/>
      <c r="M192" s="29"/>
      <c r="N192" s="29"/>
      <c r="O192" s="29"/>
      <c r="P192" s="29">
        <v>1</v>
      </c>
      <c r="Q192" s="29">
        <v>1</v>
      </c>
      <c r="R192" s="29">
        <v>1</v>
      </c>
      <c r="S192" s="29">
        <v>2</v>
      </c>
      <c r="T192" s="29">
        <v>2</v>
      </c>
      <c r="U192" s="29">
        <v>2</v>
      </c>
      <c r="V192" s="29">
        <v>3</v>
      </c>
      <c r="W192" s="29">
        <v>3</v>
      </c>
      <c r="X192" s="29">
        <v>2</v>
      </c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>
        <v>1</v>
      </c>
      <c r="AT192" s="30">
        <v>1</v>
      </c>
      <c r="AU192" s="31"/>
      <c r="AV192" s="29"/>
      <c r="AW192" s="29"/>
      <c r="AX192" s="29"/>
      <c r="AY192" s="27"/>
      <c r="AZ192" s="27"/>
      <c r="BA192" s="27"/>
      <c r="BB192" s="27"/>
      <c r="BC192" s="28">
        <v>41094</v>
      </c>
      <c r="BD192" s="27"/>
      <c r="BE192" s="27"/>
      <c r="BF192" s="29">
        <v>1</v>
      </c>
      <c r="BG192" s="29">
        <v>1</v>
      </c>
      <c r="BH192" s="29">
        <v>1</v>
      </c>
      <c r="BI192" s="29">
        <v>1</v>
      </c>
      <c r="BJ192" s="27" t="s">
        <v>159</v>
      </c>
      <c r="BK192" s="29" t="s">
        <v>121</v>
      </c>
      <c r="BL192" s="27" t="s">
        <v>159</v>
      </c>
      <c r="BM192" s="27" t="s">
        <v>121</v>
      </c>
      <c r="BN192" s="27" t="s">
        <v>159</v>
      </c>
      <c r="BO192" s="27" t="s">
        <v>160</v>
      </c>
      <c r="BP192" s="27" t="s">
        <v>122</v>
      </c>
      <c r="BQ192" s="29">
        <v>1</v>
      </c>
      <c r="BR192" s="27" t="s">
        <v>122</v>
      </c>
      <c r="BS192" s="29" t="s">
        <v>121</v>
      </c>
      <c r="BT192" s="27" t="s">
        <v>122</v>
      </c>
      <c r="BU192" s="27"/>
      <c r="BV192" s="27"/>
      <c r="BW192" s="29"/>
      <c r="BX192" s="29"/>
      <c r="BY192" s="30"/>
      <c r="BZ192" s="31">
        <v>2</v>
      </c>
      <c r="CA192" s="27"/>
      <c r="CB192" s="27"/>
      <c r="CC192" s="29">
        <v>1</v>
      </c>
      <c r="CD192" s="29">
        <v>1</v>
      </c>
      <c r="CE192" s="30">
        <v>1</v>
      </c>
      <c r="CF192" s="32">
        <v>4.0000000000000105E-05</v>
      </c>
      <c r="CG192" s="33">
        <v>4.0000000000000105E-05</v>
      </c>
      <c r="CH192" s="29">
        <f>IF(CG192&lt;0.00015,1,0)</f>
        <v>1</v>
      </c>
      <c r="CI192" s="34">
        <v>-4.99999999945544E-05</v>
      </c>
      <c r="CJ192" s="33">
        <v>4.99999999945544E-05</v>
      </c>
      <c r="CK192" s="29">
        <f>IF(CJ192&lt;0.00015,1,0)</f>
        <v>1</v>
      </c>
      <c r="CL192" s="29">
        <f>IF(AND(CH192=1,CK192=1),1,0)</f>
        <v>1</v>
      </c>
      <c r="CM192" s="30">
        <f>IF(OR(CH192=1,CK192=1),1,0)</f>
        <v>1</v>
      </c>
      <c r="CN192" s="35">
        <v>1</v>
      </c>
      <c r="CO192" s="36" t="b">
        <f>IF(OR(BU192=AO192,BU192=AN192,BU192=AL192,BW192=AO192,BW192=AN192,BW192=AL192),TRUE,FALSE)</f>
        <v>1</v>
      </c>
      <c r="CP192" s="30"/>
      <c r="CQ192" s="30">
        <v>1</v>
      </c>
      <c r="CR192" s="29">
        <v>1</v>
      </c>
      <c r="CS192" s="31" t="str">
        <f>IF(AND(BZ192=2,CN192=1,OR(CO192=TRUE,CP192="VERIFIED")),"YES","NO")</f>
        <v>YES</v>
      </c>
      <c r="CT192" s="38"/>
    </row>
    <row r="193" spans="1:98" ht="12.75">
      <c r="A193" s="26" t="s">
        <v>335</v>
      </c>
      <c r="B193" s="27" t="s">
        <v>157</v>
      </c>
      <c r="C193" s="28">
        <v>41073</v>
      </c>
      <c r="D193" s="27" t="s">
        <v>119</v>
      </c>
      <c r="E193" s="27" t="s">
        <v>120</v>
      </c>
      <c r="F193" s="27"/>
      <c r="G193" s="29"/>
      <c r="H193" s="29"/>
      <c r="I193" s="29"/>
      <c r="J193" s="29"/>
      <c r="K193" s="29"/>
      <c r="L193" s="29"/>
      <c r="M193" s="29"/>
      <c r="N193" s="29"/>
      <c r="O193" s="29"/>
      <c r="P193" s="29">
        <v>1</v>
      </c>
      <c r="Q193" s="29">
        <v>1</v>
      </c>
      <c r="R193" s="29">
        <v>1</v>
      </c>
      <c r="S193" s="29">
        <v>3</v>
      </c>
      <c r="T193" s="29">
        <v>0</v>
      </c>
      <c r="U193" s="29">
        <v>2</v>
      </c>
      <c r="V193" s="29">
        <v>3</v>
      </c>
      <c r="W193" s="29">
        <v>3</v>
      </c>
      <c r="X193" s="29">
        <v>2</v>
      </c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>
        <v>2</v>
      </c>
      <c r="AT193" s="30" t="s">
        <v>121</v>
      </c>
      <c r="AU193" s="31"/>
      <c r="AV193" s="29"/>
      <c r="AW193" s="29"/>
      <c r="AX193" s="29"/>
      <c r="AY193" s="27"/>
      <c r="AZ193" s="27"/>
      <c r="BA193" s="27"/>
      <c r="BB193" s="27"/>
      <c r="BC193" s="28">
        <v>41094</v>
      </c>
      <c r="BD193" s="27"/>
      <c r="BE193" s="27"/>
      <c r="BF193" s="29">
        <v>1</v>
      </c>
      <c r="BG193" s="29">
        <v>1</v>
      </c>
      <c r="BH193" s="29">
        <v>1</v>
      </c>
      <c r="BI193" s="29">
        <v>1</v>
      </c>
      <c r="BJ193" s="27" t="s">
        <v>159</v>
      </c>
      <c r="BK193" s="29" t="s">
        <v>121</v>
      </c>
      <c r="BL193" s="27" t="s">
        <v>159</v>
      </c>
      <c r="BM193" s="27" t="s">
        <v>121</v>
      </c>
      <c r="BN193" s="27" t="s">
        <v>159</v>
      </c>
      <c r="BO193" s="27" t="s">
        <v>160</v>
      </c>
      <c r="BP193" s="27" t="s">
        <v>122</v>
      </c>
      <c r="BQ193" s="29">
        <v>1</v>
      </c>
      <c r="BR193" s="27" t="s">
        <v>122</v>
      </c>
      <c r="BS193" s="29" t="s">
        <v>121</v>
      </c>
      <c r="BT193" s="27" t="s">
        <v>122</v>
      </c>
      <c r="BU193" s="27"/>
      <c r="BV193" s="27"/>
      <c r="BW193" s="29"/>
      <c r="BX193" s="29"/>
      <c r="BY193" s="30"/>
      <c r="BZ193" s="31">
        <v>2</v>
      </c>
      <c r="CA193" s="27"/>
      <c r="CB193" s="27"/>
      <c r="CC193" s="29">
        <v>2</v>
      </c>
      <c r="CD193" s="29">
        <v>1</v>
      </c>
      <c r="CE193" s="30" t="s">
        <v>121</v>
      </c>
      <c r="CF193" s="32">
        <v>0.0002199999999999997</v>
      </c>
      <c r="CG193" s="33">
        <v>0.0002199999999999997</v>
      </c>
      <c r="CH193" s="29">
        <f>IF(CG193&lt;0.00015,1,0)</f>
        <v>0</v>
      </c>
      <c r="CI193" s="34">
        <v>0.006680000000002906</v>
      </c>
      <c r="CJ193" s="33">
        <v>0.006680000000002906</v>
      </c>
      <c r="CK193" s="29">
        <f>IF(CJ193&lt;0.00015,1,0)</f>
        <v>0</v>
      </c>
      <c r="CL193" s="29">
        <f>IF(AND(CH193=1,CK193=1),1,0)</f>
        <v>0</v>
      </c>
      <c r="CM193" s="30">
        <f>IF(OR(CH193=1,CK193=1),1,0)</f>
        <v>0</v>
      </c>
      <c r="CN193" s="35">
        <v>1</v>
      </c>
      <c r="CO193" s="36" t="b">
        <f>IF(OR(BU193=AO193,BU193=AN193,BU193=AL193,BW193=AO193,BW193=AN193,BW193=AL193),TRUE,FALSE)</f>
        <v>1</v>
      </c>
      <c r="CP193" s="30"/>
      <c r="CQ193" s="30">
        <v>1</v>
      </c>
      <c r="CR193" s="29">
        <v>1</v>
      </c>
      <c r="CS193" s="31" t="str">
        <f>IF(AND(BZ193=2,CN193=1,OR(CO193=TRUE,CP193="VERIFIED")),"YES","NO")</f>
        <v>YES</v>
      </c>
      <c r="CT193" s="38"/>
    </row>
    <row r="194" spans="1:98" ht="12.75">
      <c r="A194" s="26" t="s">
        <v>336</v>
      </c>
      <c r="B194" s="27" t="s">
        <v>157</v>
      </c>
      <c r="C194" s="28">
        <v>41073</v>
      </c>
      <c r="D194" s="27" t="s">
        <v>119</v>
      </c>
      <c r="E194" s="27" t="s">
        <v>120</v>
      </c>
      <c r="F194" s="27"/>
      <c r="G194" s="29"/>
      <c r="H194" s="29"/>
      <c r="I194" s="29"/>
      <c r="J194" s="29"/>
      <c r="K194" s="29"/>
      <c r="L194" s="29"/>
      <c r="M194" s="29"/>
      <c r="N194" s="29"/>
      <c r="O194" s="29"/>
      <c r="P194" s="29">
        <v>1</v>
      </c>
      <c r="Q194" s="29">
        <v>1</v>
      </c>
      <c r="R194" s="29">
        <v>1</v>
      </c>
      <c r="S194" s="29">
        <v>4</v>
      </c>
      <c r="T194" s="29">
        <v>4</v>
      </c>
      <c r="U194" s="29">
        <v>2</v>
      </c>
      <c r="V194" s="29">
        <v>3</v>
      </c>
      <c r="W194" s="29">
        <v>3</v>
      </c>
      <c r="X194" s="29">
        <v>2</v>
      </c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>
        <v>2</v>
      </c>
      <c r="AT194" s="30" t="s">
        <v>121</v>
      </c>
      <c r="AU194" s="31"/>
      <c r="AV194" s="29"/>
      <c r="AW194" s="29"/>
      <c r="AX194" s="29"/>
      <c r="AY194" s="29"/>
      <c r="AZ194" s="27"/>
      <c r="BA194" s="27"/>
      <c r="BB194" s="27"/>
      <c r="BC194" s="28">
        <v>41094</v>
      </c>
      <c r="BD194" s="27"/>
      <c r="BE194" s="27"/>
      <c r="BF194" s="29">
        <v>1</v>
      </c>
      <c r="BG194" s="29">
        <v>1</v>
      </c>
      <c r="BH194" s="29">
        <v>1</v>
      </c>
      <c r="BI194" s="29">
        <v>1</v>
      </c>
      <c r="BJ194" s="27" t="s">
        <v>159</v>
      </c>
      <c r="BK194" s="29" t="s">
        <v>121</v>
      </c>
      <c r="BL194" s="27" t="s">
        <v>159</v>
      </c>
      <c r="BM194" s="27" t="s">
        <v>121</v>
      </c>
      <c r="BN194" s="27" t="s">
        <v>159</v>
      </c>
      <c r="BO194" s="27" t="s">
        <v>160</v>
      </c>
      <c r="BP194" s="27" t="s">
        <v>122</v>
      </c>
      <c r="BQ194" s="29">
        <v>1</v>
      </c>
      <c r="BR194" s="27" t="s">
        <v>122</v>
      </c>
      <c r="BS194" s="29" t="s">
        <v>121</v>
      </c>
      <c r="BT194" s="27" t="s">
        <v>122</v>
      </c>
      <c r="BU194" s="27"/>
      <c r="BV194" s="27"/>
      <c r="BW194" s="29"/>
      <c r="BX194" s="29"/>
      <c r="BY194" s="30"/>
      <c r="BZ194" s="31">
        <v>2</v>
      </c>
      <c r="CA194" s="27"/>
      <c r="CB194" s="27"/>
      <c r="CC194" s="29">
        <v>2</v>
      </c>
      <c r="CD194" s="29">
        <v>1</v>
      </c>
      <c r="CE194" s="30" t="s">
        <v>121</v>
      </c>
      <c r="CF194" s="32">
        <v>4.99999999999997E-05</v>
      </c>
      <c r="CG194" s="33">
        <v>4.99999999999997E-05</v>
      </c>
      <c r="CH194" s="29">
        <f>IF(CG194&lt;0.00015,1,0)</f>
        <v>1</v>
      </c>
      <c r="CI194" s="34">
        <v>0.003819999999997492</v>
      </c>
      <c r="CJ194" s="33">
        <v>0.003819999999997492</v>
      </c>
      <c r="CK194" s="29">
        <f>IF(CJ194&lt;0.00015,1,0)</f>
        <v>0</v>
      </c>
      <c r="CL194" s="29">
        <f>IF(AND(CH194=1,CK194=1),1,0)</f>
        <v>0</v>
      </c>
      <c r="CM194" s="30">
        <f>IF(OR(CH194=1,CK194=1),1,0)</f>
        <v>1</v>
      </c>
      <c r="CN194" s="35">
        <v>1</v>
      </c>
      <c r="CO194" s="36" t="b">
        <f>IF(OR(BU194=AO194,BU194=AN194,BU194=AL194,BW194=AO194,BW194=AN194,BW194=AL194),TRUE,FALSE)</f>
        <v>1</v>
      </c>
      <c r="CP194" s="30"/>
      <c r="CQ194" s="30">
        <v>1</v>
      </c>
      <c r="CR194" s="29">
        <v>1</v>
      </c>
      <c r="CS194" s="31" t="str">
        <f>IF(AND(BZ194=2,CN194=1,OR(CO194=TRUE,CP194="VERIFIED")),"YES","NO")</f>
        <v>YES</v>
      </c>
      <c r="CT194" s="38"/>
    </row>
    <row r="195" spans="1:98" ht="12.75">
      <c r="A195" s="26" t="s">
        <v>337</v>
      </c>
      <c r="B195" s="27" t="s">
        <v>157</v>
      </c>
      <c r="C195" s="28">
        <v>41073</v>
      </c>
      <c r="D195" s="27" t="s">
        <v>119</v>
      </c>
      <c r="E195" s="27" t="s">
        <v>120</v>
      </c>
      <c r="F195" s="27"/>
      <c r="G195" s="29"/>
      <c r="H195" s="29"/>
      <c r="I195" s="29"/>
      <c r="J195" s="29"/>
      <c r="K195" s="29"/>
      <c r="L195" s="29"/>
      <c r="M195" s="29"/>
      <c r="N195" s="29"/>
      <c r="O195" s="29"/>
      <c r="P195" s="29">
        <v>1</v>
      </c>
      <c r="Q195" s="29">
        <v>1</v>
      </c>
      <c r="R195" s="29">
        <v>1</v>
      </c>
      <c r="S195" s="29">
        <v>3</v>
      </c>
      <c r="T195" s="29">
        <v>9</v>
      </c>
      <c r="U195" s="29">
        <v>2</v>
      </c>
      <c r="V195" s="29">
        <v>3</v>
      </c>
      <c r="W195" s="29">
        <v>3</v>
      </c>
      <c r="X195" s="29">
        <v>1</v>
      </c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>
        <v>2</v>
      </c>
      <c r="AT195" s="30" t="s">
        <v>121</v>
      </c>
      <c r="AU195" s="31"/>
      <c r="AV195" s="29"/>
      <c r="AW195" s="29"/>
      <c r="AX195" s="29"/>
      <c r="AY195" s="27"/>
      <c r="AZ195" s="27"/>
      <c r="BA195" s="27"/>
      <c r="BB195" s="27"/>
      <c r="BC195" s="28">
        <v>41094</v>
      </c>
      <c r="BD195" s="27"/>
      <c r="BE195" s="27"/>
      <c r="BF195" s="29">
        <v>1</v>
      </c>
      <c r="BG195" s="29">
        <v>1</v>
      </c>
      <c r="BH195" s="29">
        <v>1</v>
      </c>
      <c r="BI195" s="29">
        <v>1</v>
      </c>
      <c r="BJ195" s="27" t="s">
        <v>159</v>
      </c>
      <c r="BK195" s="27" t="s">
        <v>121</v>
      </c>
      <c r="BL195" s="27" t="s">
        <v>159</v>
      </c>
      <c r="BM195" s="27" t="s">
        <v>121</v>
      </c>
      <c r="BN195" s="27" t="s">
        <v>159</v>
      </c>
      <c r="BO195" s="27" t="s">
        <v>160</v>
      </c>
      <c r="BP195" s="27" t="s">
        <v>122</v>
      </c>
      <c r="BQ195" s="29">
        <v>1</v>
      </c>
      <c r="BR195" s="27" t="s">
        <v>159</v>
      </c>
      <c r="BS195" s="27" t="s">
        <v>338</v>
      </c>
      <c r="BT195" s="27" t="s">
        <v>159</v>
      </c>
      <c r="BU195" s="29"/>
      <c r="BV195" s="29"/>
      <c r="BW195" s="27"/>
      <c r="BX195" s="27"/>
      <c r="BY195" s="30"/>
      <c r="BZ195" s="31">
        <v>2</v>
      </c>
      <c r="CA195" s="27"/>
      <c r="CB195" s="27"/>
      <c r="CC195" s="29">
        <v>1</v>
      </c>
      <c r="CD195" s="29">
        <v>1</v>
      </c>
      <c r="CE195" s="30">
        <v>1</v>
      </c>
      <c r="CF195" s="32">
        <v>4.0000000000000105E-05</v>
      </c>
      <c r="CG195" s="33">
        <v>4.0000000000000105E-05</v>
      </c>
      <c r="CH195" s="29">
        <f>IF(CG195&lt;0.00015,1,0)</f>
        <v>1</v>
      </c>
      <c r="CI195" s="34">
        <v>1.0000000003174137E-05</v>
      </c>
      <c r="CJ195" s="33">
        <v>1.0000000003174137E-05</v>
      </c>
      <c r="CK195" s="29">
        <f>IF(CJ195&lt;0.00015,1,0)</f>
        <v>1</v>
      </c>
      <c r="CL195" s="29">
        <f>IF(AND(CH195=1,CK195=1),1,0)</f>
        <v>1</v>
      </c>
      <c r="CM195" s="30">
        <f>IF(OR(CH195=1,CK195=1),1,0)</f>
        <v>1</v>
      </c>
      <c r="CN195" s="35">
        <v>1</v>
      </c>
      <c r="CO195" s="36" t="b">
        <f>IF(OR(BU195=AO195,BU195=AN195,BU195=AL195,BW195=AO195,BW195=AN195,BW195=AL195),TRUE,FALSE)</f>
        <v>1</v>
      </c>
      <c r="CP195" s="30"/>
      <c r="CQ195" s="30">
        <v>1</v>
      </c>
      <c r="CR195" s="29">
        <v>1</v>
      </c>
      <c r="CS195" s="31" t="str">
        <f>IF(AND(BZ195=2,CN195=1,OR(CO195=TRUE,CP195="VERIFIED")),"YES","NO")</f>
        <v>YES</v>
      </c>
      <c r="CT195" s="38"/>
    </row>
    <row r="196" spans="1:98" ht="12.75">
      <c r="A196" s="26" t="s">
        <v>339</v>
      </c>
      <c r="B196" s="27" t="s">
        <v>157</v>
      </c>
      <c r="C196" s="28">
        <v>41073</v>
      </c>
      <c r="D196" s="27" t="s">
        <v>119</v>
      </c>
      <c r="E196" s="27" t="s">
        <v>120</v>
      </c>
      <c r="F196" s="27"/>
      <c r="G196" s="29"/>
      <c r="H196" s="29"/>
      <c r="I196" s="29"/>
      <c r="J196" s="29"/>
      <c r="K196" s="29"/>
      <c r="L196" s="29"/>
      <c r="M196" s="29"/>
      <c r="N196" s="29"/>
      <c r="O196" s="29"/>
      <c r="P196" s="29">
        <v>1</v>
      </c>
      <c r="Q196" s="29">
        <v>1</v>
      </c>
      <c r="R196" s="29">
        <v>1</v>
      </c>
      <c r="S196" s="29">
        <v>7</v>
      </c>
      <c r="T196" s="29">
        <v>5</v>
      </c>
      <c r="U196" s="29">
        <v>2</v>
      </c>
      <c r="V196" s="29">
        <v>3</v>
      </c>
      <c r="W196" s="29">
        <v>3</v>
      </c>
      <c r="X196" s="29">
        <v>2</v>
      </c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>
        <v>1</v>
      </c>
      <c r="AT196" s="30">
        <v>1</v>
      </c>
      <c r="AU196" s="31"/>
      <c r="AV196" s="29"/>
      <c r="AW196" s="29"/>
      <c r="AX196" s="29"/>
      <c r="AY196" s="29"/>
      <c r="AZ196" s="27"/>
      <c r="BA196" s="27"/>
      <c r="BB196" s="27"/>
      <c r="BC196" s="28">
        <v>41094</v>
      </c>
      <c r="BD196" s="27"/>
      <c r="BE196" s="27"/>
      <c r="BF196" s="29">
        <v>1</v>
      </c>
      <c r="BG196" s="29">
        <v>1</v>
      </c>
      <c r="BH196" s="29">
        <v>1</v>
      </c>
      <c r="BI196" s="29">
        <v>1</v>
      </c>
      <c r="BJ196" s="27" t="s">
        <v>159</v>
      </c>
      <c r="BK196" s="27" t="s">
        <v>121</v>
      </c>
      <c r="BL196" s="27" t="s">
        <v>159</v>
      </c>
      <c r="BM196" s="27" t="s">
        <v>121</v>
      </c>
      <c r="BN196" s="27" t="s">
        <v>159</v>
      </c>
      <c r="BO196" s="27" t="s">
        <v>160</v>
      </c>
      <c r="BP196" s="27" t="s">
        <v>122</v>
      </c>
      <c r="BQ196" s="29">
        <v>1</v>
      </c>
      <c r="BR196" s="27" t="s">
        <v>122</v>
      </c>
      <c r="BS196" s="29" t="s">
        <v>121</v>
      </c>
      <c r="BT196" s="27" t="s">
        <v>122</v>
      </c>
      <c r="BU196" s="27"/>
      <c r="BV196" s="27"/>
      <c r="BW196" s="29"/>
      <c r="BX196" s="29"/>
      <c r="BY196" s="30"/>
      <c r="BZ196" s="31">
        <v>2</v>
      </c>
      <c r="CA196" s="27"/>
      <c r="CB196" s="27"/>
      <c r="CC196" s="29">
        <v>2</v>
      </c>
      <c r="CD196" s="29">
        <v>2</v>
      </c>
      <c r="CE196" s="30" t="s">
        <v>121</v>
      </c>
      <c r="CF196" s="32">
        <v>-0.00286</v>
      </c>
      <c r="CG196" s="33">
        <v>0.00286</v>
      </c>
      <c r="CH196" s="29">
        <f>IF(CG196&lt;0.00015,1,0)</f>
        <v>0</v>
      </c>
      <c r="CI196" s="34">
        <v>0.027410000000003265</v>
      </c>
      <c r="CJ196" s="33">
        <v>0.027410000000003265</v>
      </c>
      <c r="CK196" s="29">
        <f>IF(CJ196&lt;0.00015,1,0)</f>
        <v>0</v>
      </c>
      <c r="CL196" s="29">
        <f>IF(AND(CH196=1,CK196=1),1,0)</f>
        <v>0</v>
      </c>
      <c r="CM196" s="30">
        <f>IF(OR(CH196=1,CK196=1),1,0)</f>
        <v>0</v>
      </c>
      <c r="CN196" s="35">
        <v>1</v>
      </c>
      <c r="CO196" s="36" t="b">
        <f>IF(OR(BU196=AO196,BU196=AN196,BU196=AL196,BW196=AO196,BW196=AN196,BW196=AL196),TRUE,FALSE)</f>
        <v>1</v>
      </c>
      <c r="CP196" s="30"/>
      <c r="CQ196" s="30">
        <v>1</v>
      </c>
      <c r="CR196" s="29">
        <v>1</v>
      </c>
      <c r="CS196" s="31" t="str">
        <f>IF(AND(BZ196=2,CN196=1,OR(CO196=TRUE,CP196="VERIFIED")),"YES","NO")</f>
        <v>YES</v>
      </c>
      <c r="CT196" s="38"/>
    </row>
    <row r="197" spans="1:98" ht="12.75">
      <c r="A197" s="26" t="s">
        <v>340</v>
      </c>
      <c r="B197" s="27" t="s">
        <v>157</v>
      </c>
      <c r="C197" s="28">
        <v>41073</v>
      </c>
      <c r="D197" s="27" t="s">
        <v>119</v>
      </c>
      <c r="E197" s="27" t="s">
        <v>120</v>
      </c>
      <c r="F197" s="27"/>
      <c r="G197" s="29"/>
      <c r="H197" s="29"/>
      <c r="I197" s="29"/>
      <c r="J197" s="29"/>
      <c r="K197" s="29"/>
      <c r="L197" s="29"/>
      <c r="M197" s="29"/>
      <c r="N197" s="29"/>
      <c r="O197" s="29"/>
      <c r="P197" s="29">
        <v>1</v>
      </c>
      <c r="Q197" s="29">
        <v>1</v>
      </c>
      <c r="R197" s="29">
        <v>1</v>
      </c>
      <c r="S197" s="29">
        <v>2</v>
      </c>
      <c r="T197" s="29">
        <v>3</v>
      </c>
      <c r="U197" s="29">
        <v>2</v>
      </c>
      <c r="V197" s="29">
        <v>3</v>
      </c>
      <c r="W197" s="29">
        <v>3</v>
      </c>
      <c r="X197" s="29">
        <v>2</v>
      </c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>
        <v>2</v>
      </c>
      <c r="AT197" s="30" t="s">
        <v>121</v>
      </c>
      <c r="AU197" s="31"/>
      <c r="AV197" s="29"/>
      <c r="AW197" s="29"/>
      <c r="AX197" s="29"/>
      <c r="AY197" s="29"/>
      <c r="AZ197" s="29"/>
      <c r="BA197" s="27"/>
      <c r="BB197" s="27"/>
      <c r="BC197" s="28">
        <v>41094</v>
      </c>
      <c r="BD197" s="27"/>
      <c r="BE197" s="27"/>
      <c r="BF197" s="29">
        <v>1</v>
      </c>
      <c r="BG197" s="29">
        <v>1</v>
      </c>
      <c r="BH197" s="29">
        <v>1</v>
      </c>
      <c r="BI197" s="29">
        <v>1</v>
      </c>
      <c r="BJ197" s="27" t="s">
        <v>159</v>
      </c>
      <c r="BK197" s="27" t="s">
        <v>121</v>
      </c>
      <c r="BL197" s="27" t="s">
        <v>159</v>
      </c>
      <c r="BM197" s="27" t="s">
        <v>121</v>
      </c>
      <c r="BN197" s="27" t="s">
        <v>159</v>
      </c>
      <c r="BO197" s="27" t="s">
        <v>160</v>
      </c>
      <c r="BP197" s="27" t="s">
        <v>122</v>
      </c>
      <c r="BQ197" s="29">
        <v>1</v>
      </c>
      <c r="BR197" s="27" t="s">
        <v>122</v>
      </c>
      <c r="BS197" s="29" t="s">
        <v>121</v>
      </c>
      <c r="BT197" s="27" t="s">
        <v>159</v>
      </c>
      <c r="BU197" s="29"/>
      <c r="BV197" s="29"/>
      <c r="BW197" s="29"/>
      <c r="BX197" s="29"/>
      <c r="BY197" s="30"/>
      <c r="BZ197" s="31">
        <v>2</v>
      </c>
      <c r="CA197" s="27"/>
      <c r="CB197" s="27"/>
      <c r="CC197" s="29">
        <v>1</v>
      </c>
      <c r="CD197" s="29">
        <v>1</v>
      </c>
      <c r="CE197" s="30">
        <v>1</v>
      </c>
      <c r="CF197" s="32">
        <v>4.0000000000000105E-05</v>
      </c>
      <c r="CG197" s="33">
        <v>4.0000000000000105E-05</v>
      </c>
      <c r="CH197" s="29">
        <f>IF(CG197&lt;0.00015,1,0)</f>
        <v>1</v>
      </c>
      <c r="CI197" s="34">
        <v>-3.0000000002416982E-05</v>
      </c>
      <c r="CJ197" s="33">
        <v>3.0000000002416982E-05</v>
      </c>
      <c r="CK197" s="29">
        <f>IF(CJ197&lt;0.00015,1,0)</f>
        <v>1</v>
      </c>
      <c r="CL197" s="29">
        <f>IF(AND(CH197=1,CK197=1),1,0)</f>
        <v>1</v>
      </c>
      <c r="CM197" s="30">
        <f>IF(OR(CH197=1,CK197=1),1,0)</f>
        <v>1</v>
      </c>
      <c r="CN197" s="35">
        <v>1</v>
      </c>
      <c r="CO197" s="36" t="b">
        <f>IF(OR(BU197=AO197,BU197=AN197,BU197=AL197,BW197=AO197,BW197=AN197,BW197=AL197),TRUE,FALSE)</f>
        <v>1</v>
      </c>
      <c r="CP197" s="30"/>
      <c r="CQ197" s="30">
        <v>1</v>
      </c>
      <c r="CR197" s="29">
        <v>1</v>
      </c>
      <c r="CS197" s="31" t="str">
        <f>IF(AND(BZ197=2,CN197=1,OR(CO197=TRUE,CP197="VERIFIED")),"YES","NO")</f>
        <v>YES</v>
      </c>
      <c r="CT197" s="38"/>
    </row>
    <row r="198" spans="1:98" ht="12.75">
      <c r="A198" s="26" t="s">
        <v>341</v>
      </c>
      <c r="B198" s="27" t="s">
        <v>136</v>
      </c>
      <c r="C198" s="28">
        <v>41073</v>
      </c>
      <c r="D198" s="27" t="s">
        <v>119</v>
      </c>
      <c r="E198" s="27" t="s">
        <v>120</v>
      </c>
      <c r="F198" s="27"/>
      <c r="G198" s="29"/>
      <c r="H198" s="29"/>
      <c r="I198" s="29"/>
      <c r="J198" s="29"/>
      <c r="K198" s="29"/>
      <c r="L198" s="29"/>
      <c r="M198" s="29"/>
      <c r="N198" s="29"/>
      <c r="O198" s="27"/>
      <c r="P198" s="29">
        <v>1</v>
      </c>
      <c r="Q198" s="29">
        <v>1</v>
      </c>
      <c r="R198" s="29">
        <v>1</v>
      </c>
      <c r="S198" s="29">
        <v>2</v>
      </c>
      <c r="T198" s="29">
        <v>0</v>
      </c>
      <c r="U198" s="29">
        <v>2</v>
      </c>
      <c r="V198" s="29">
        <v>3</v>
      </c>
      <c r="W198" s="29">
        <v>3</v>
      </c>
      <c r="X198" s="29">
        <v>2</v>
      </c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>
        <v>2</v>
      </c>
      <c r="AT198" s="30" t="s">
        <v>121</v>
      </c>
      <c r="AU198" s="31"/>
      <c r="AV198" s="29"/>
      <c r="AW198" s="29"/>
      <c r="AX198" s="29"/>
      <c r="AY198" s="29"/>
      <c r="AZ198" s="29"/>
      <c r="BA198" s="27"/>
      <c r="BB198" s="27"/>
      <c r="BC198" s="28">
        <v>41094</v>
      </c>
      <c r="BD198" s="27"/>
      <c r="BE198" s="27"/>
      <c r="BF198" s="29">
        <v>1</v>
      </c>
      <c r="BG198" s="29">
        <v>1</v>
      </c>
      <c r="BH198" s="29">
        <v>1</v>
      </c>
      <c r="BI198" s="29">
        <v>1</v>
      </c>
      <c r="BJ198" s="27" t="s">
        <v>159</v>
      </c>
      <c r="BK198" s="27" t="s">
        <v>121</v>
      </c>
      <c r="BL198" s="27" t="s">
        <v>159</v>
      </c>
      <c r="BM198" s="27" t="s">
        <v>121</v>
      </c>
      <c r="BN198" s="27" t="s">
        <v>159</v>
      </c>
      <c r="BO198" s="27" t="s">
        <v>160</v>
      </c>
      <c r="BP198" s="27" t="s">
        <v>122</v>
      </c>
      <c r="BQ198" s="29">
        <v>1</v>
      </c>
      <c r="BR198" s="27" t="s">
        <v>122</v>
      </c>
      <c r="BS198" s="29" t="s">
        <v>121</v>
      </c>
      <c r="BT198" s="27" t="s">
        <v>122</v>
      </c>
      <c r="BU198" s="27"/>
      <c r="BV198" s="27"/>
      <c r="BW198" s="29"/>
      <c r="BX198" s="29"/>
      <c r="BY198" s="30"/>
      <c r="BZ198" s="31">
        <v>2</v>
      </c>
      <c r="CA198" s="27"/>
      <c r="CB198" s="27"/>
      <c r="CC198" s="29">
        <v>1</v>
      </c>
      <c r="CD198" s="29">
        <v>1</v>
      </c>
      <c r="CE198" s="30">
        <v>1</v>
      </c>
      <c r="CF198" s="32">
        <v>4.99999999999997E-05</v>
      </c>
      <c r="CG198" s="33">
        <v>4.99999999999997E-05</v>
      </c>
      <c r="CH198" s="29">
        <f>IF(CG198&lt;0.00015,1,0)</f>
        <v>1</v>
      </c>
      <c r="CI198" s="34">
        <v>-1.0000000003174137E-05</v>
      </c>
      <c r="CJ198" s="33">
        <v>1.0000000003174137E-05</v>
      </c>
      <c r="CK198" s="29">
        <f>IF(CJ198&lt;0.00015,1,0)</f>
        <v>1</v>
      </c>
      <c r="CL198" s="29">
        <f>IF(AND(CH198=1,CK198=1),1,0)</f>
        <v>1</v>
      </c>
      <c r="CM198" s="30">
        <f>IF(OR(CH198=1,CK198=1),1,0)</f>
        <v>1</v>
      </c>
      <c r="CN198" s="35">
        <v>1</v>
      </c>
      <c r="CO198" s="36" t="b">
        <f>IF(OR(BU198=AO198,BU198=AN198,BU198=AL198,BW198=AO198,BW198=AN198,BW198=AL198),TRUE,FALSE)</f>
        <v>1</v>
      </c>
      <c r="CP198" s="30"/>
      <c r="CQ198" s="30">
        <v>1</v>
      </c>
      <c r="CR198" s="29">
        <v>1</v>
      </c>
      <c r="CS198" s="31" t="str">
        <f>IF(AND(BZ198=2,CN198=1,OR(CO198=TRUE,CP198="VERIFIED")),"YES","NO")</f>
        <v>YES</v>
      </c>
      <c r="CT198" s="38"/>
    </row>
    <row r="199" spans="1:98" ht="12.75">
      <c r="A199" s="26" t="s">
        <v>342</v>
      </c>
      <c r="B199" s="27" t="s">
        <v>136</v>
      </c>
      <c r="C199" s="28">
        <v>41073</v>
      </c>
      <c r="D199" s="27" t="s">
        <v>119</v>
      </c>
      <c r="E199" s="27" t="s">
        <v>120</v>
      </c>
      <c r="F199" s="27"/>
      <c r="G199" s="29"/>
      <c r="H199" s="29"/>
      <c r="I199" s="29"/>
      <c r="J199" s="29"/>
      <c r="K199" s="29"/>
      <c r="L199" s="29"/>
      <c r="M199" s="29"/>
      <c r="N199" s="29"/>
      <c r="O199" s="29"/>
      <c r="P199" s="29">
        <v>1</v>
      </c>
      <c r="Q199" s="29">
        <v>1</v>
      </c>
      <c r="R199" s="29">
        <v>1</v>
      </c>
      <c r="S199" s="29">
        <v>3</v>
      </c>
      <c r="T199" s="29">
        <v>7</v>
      </c>
      <c r="U199" s="29">
        <v>2</v>
      </c>
      <c r="V199" s="29">
        <v>3</v>
      </c>
      <c r="W199" s="29">
        <v>3</v>
      </c>
      <c r="X199" s="29">
        <v>2</v>
      </c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>
        <v>2</v>
      </c>
      <c r="AT199" s="30" t="s">
        <v>121</v>
      </c>
      <c r="AU199" s="31"/>
      <c r="AV199" s="29"/>
      <c r="AW199" s="29"/>
      <c r="AX199" s="29"/>
      <c r="AY199" s="29"/>
      <c r="AZ199" s="29"/>
      <c r="BA199" s="27"/>
      <c r="BB199" s="27"/>
      <c r="BC199" s="28">
        <v>41095</v>
      </c>
      <c r="BD199" s="27"/>
      <c r="BE199" s="27"/>
      <c r="BF199" s="29">
        <v>1</v>
      </c>
      <c r="BG199" s="29">
        <v>1</v>
      </c>
      <c r="BH199" s="29">
        <v>1</v>
      </c>
      <c r="BI199" s="29">
        <v>1</v>
      </c>
      <c r="BJ199" s="27" t="s">
        <v>159</v>
      </c>
      <c r="BK199" s="27" t="s">
        <v>121</v>
      </c>
      <c r="BL199" s="27" t="s">
        <v>159</v>
      </c>
      <c r="BM199" s="27" t="s">
        <v>121</v>
      </c>
      <c r="BN199" s="27" t="s">
        <v>159</v>
      </c>
      <c r="BO199" s="27" t="s">
        <v>160</v>
      </c>
      <c r="BP199" s="27" t="s">
        <v>122</v>
      </c>
      <c r="BQ199" s="29">
        <v>1</v>
      </c>
      <c r="BR199" s="27" t="s">
        <v>122</v>
      </c>
      <c r="BS199" s="29" t="s">
        <v>121</v>
      </c>
      <c r="BT199" s="27" t="s">
        <v>122</v>
      </c>
      <c r="BU199" s="27"/>
      <c r="BV199" s="27"/>
      <c r="BW199" s="29"/>
      <c r="BX199" s="29"/>
      <c r="BY199" s="30"/>
      <c r="BZ199" s="31">
        <v>2</v>
      </c>
      <c r="CA199" s="27"/>
      <c r="CB199" s="27"/>
      <c r="CC199" s="29">
        <v>1</v>
      </c>
      <c r="CD199" s="29">
        <v>1</v>
      </c>
      <c r="CE199" s="30">
        <v>1</v>
      </c>
      <c r="CF199" s="32">
        <v>3.0000000000000512E-05</v>
      </c>
      <c r="CG199" s="33">
        <v>3.0000000000000512E-05</v>
      </c>
      <c r="CH199" s="29">
        <f>IF(CG199&lt;0.00015,1,0)</f>
        <v>1</v>
      </c>
      <c r="CI199" s="34">
        <v>-4.99999999945544E-05</v>
      </c>
      <c r="CJ199" s="33">
        <v>4.99999999945544E-05</v>
      </c>
      <c r="CK199" s="29">
        <f>IF(CJ199&lt;0.00015,1,0)</f>
        <v>1</v>
      </c>
      <c r="CL199" s="29">
        <f>IF(AND(CH199=1,CK199=1),1,0)</f>
        <v>1</v>
      </c>
      <c r="CM199" s="30">
        <f>IF(OR(CH199=1,CK199=1),1,0)</f>
        <v>1</v>
      </c>
      <c r="CN199" s="35">
        <v>1</v>
      </c>
      <c r="CO199" s="36" t="b">
        <f>IF(OR(BU199=AO199,BU199=AN199,BU199=AL199,BW199=AO199,BW199=AN199,BW199=AL199),TRUE,FALSE)</f>
        <v>1</v>
      </c>
      <c r="CP199" s="30"/>
      <c r="CQ199" s="30">
        <v>1</v>
      </c>
      <c r="CR199" s="29">
        <v>1</v>
      </c>
      <c r="CS199" s="31" t="str">
        <f>IF(AND(BZ199=2,CN199=1,OR(CO199=TRUE,CP199="VERIFIED")),"YES","NO")</f>
        <v>YES</v>
      </c>
      <c r="CT199" s="38"/>
    </row>
    <row r="200" spans="1:98" ht="12.75">
      <c r="A200" s="26" t="s">
        <v>343</v>
      </c>
      <c r="B200" s="27" t="s">
        <v>136</v>
      </c>
      <c r="C200" s="28">
        <v>41073</v>
      </c>
      <c r="D200" s="27" t="s">
        <v>119</v>
      </c>
      <c r="E200" s="27" t="s">
        <v>120</v>
      </c>
      <c r="F200" s="27"/>
      <c r="G200" s="29"/>
      <c r="H200" s="29"/>
      <c r="I200" s="29"/>
      <c r="J200" s="29"/>
      <c r="K200" s="29"/>
      <c r="L200" s="29"/>
      <c r="M200" s="29"/>
      <c r="N200" s="29"/>
      <c r="O200" s="29"/>
      <c r="P200" s="29">
        <v>1</v>
      </c>
      <c r="Q200" s="29">
        <v>1</v>
      </c>
      <c r="R200" s="29">
        <v>1</v>
      </c>
      <c r="S200" s="29">
        <v>2</v>
      </c>
      <c r="T200" s="29" t="s">
        <v>344</v>
      </c>
      <c r="U200" s="29">
        <v>2</v>
      </c>
      <c r="V200" s="29">
        <v>3</v>
      </c>
      <c r="W200" s="29">
        <v>3</v>
      </c>
      <c r="X200" s="29">
        <v>2</v>
      </c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>
        <v>2</v>
      </c>
      <c r="AT200" s="30" t="s">
        <v>121</v>
      </c>
      <c r="AU200" s="31"/>
      <c r="AV200" s="29"/>
      <c r="AW200" s="29"/>
      <c r="AX200" s="29"/>
      <c r="AY200" s="29"/>
      <c r="AZ200" s="27"/>
      <c r="BA200" s="27"/>
      <c r="BB200" s="27"/>
      <c r="BC200" s="28">
        <v>41094</v>
      </c>
      <c r="BD200" s="27"/>
      <c r="BE200" s="27"/>
      <c r="BF200" s="29">
        <v>1</v>
      </c>
      <c r="BG200" s="29">
        <v>1</v>
      </c>
      <c r="BH200" s="29">
        <v>1</v>
      </c>
      <c r="BI200" s="29">
        <v>1</v>
      </c>
      <c r="BJ200" s="27" t="s">
        <v>159</v>
      </c>
      <c r="BK200" s="27" t="s">
        <v>121</v>
      </c>
      <c r="BL200" s="27" t="s">
        <v>159</v>
      </c>
      <c r="BM200" s="27" t="s">
        <v>121</v>
      </c>
      <c r="BN200" s="27" t="s">
        <v>159</v>
      </c>
      <c r="BO200" s="27" t="s">
        <v>160</v>
      </c>
      <c r="BP200" s="27" t="s">
        <v>122</v>
      </c>
      <c r="BQ200" s="29">
        <v>1</v>
      </c>
      <c r="BR200" s="27" t="s">
        <v>122</v>
      </c>
      <c r="BS200" s="29" t="s">
        <v>121</v>
      </c>
      <c r="BT200" s="27" t="s">
        <v>122</v>
      </c>
      <c r="BU200" s="27"/>
      <c r="BV200" s="27"/>
      <c r="BW200" s="29"/>
      <c r="BX200" s="29"/>
      <c r="BY200" s="30"/>
      <c r="BZ200" s="31">
        <v>2</v>
      </c>
      <c r="CA200" s="27"/>
      <c r="CB200" s="27"/>
      <c r="CC200" s="29">
        <v>1</v>
      </c>
      <c r="CD200" s="29">
        <v>1</v>
      </c>
      <c r="CE200" s="30">
        <v>1</v>
      </c>
      <c r="CF200" s="32">
        <v>1.9999999999999185E-05</v>
      </c>
      <c r="CG200" s="33">
        <v>1.9999999999999185E-05</v>
      </c>
      <c r="CH200" s="29">
        <f>IF(CG200&lt;0.00015,1,0)</f>
        <v>1</v>
      </c>
      <c r="CI200" s="34">
        <v>1.9999999999242846E-05</v>
      </c>
      <c r="CJ200" s="33">
        <v>1.9999999999242846E-05</v>
      </c>
      <c r="CK200" s="29">
        <f>IF(CJ200&lt;0.00015,1,0)</f>
        <v>1</v>
      </c>
      <c r="CL200" s="29">
        <f>IF(AND(CH200=1,CK200=1),1,0)</f>
        <v>1</v>
      </c>
      <c r="CM200" s="30">
        <f>IF(OR(CH200=1,CK200=1),1,0)</f>
        <v>1</v>
      </c>
      <c r="CN200" s="35">
        <v>1</v>
      </c>
      <c r="CO200" s="36" t="b">
        <f>IF(OR(BU200=AO200,BU200=AN200,BU200=AL200,BW200=AO200,BW200=AN200,BW200=AL200),TRUE,FALSE)</f>
        <v>1</v>
      </c>
      <c r="CP200" s="30"/>
      <c r="CQ200" s="30">
        <v>1</v>
      </c>
      <c r="CR200" s="29">
        <v>1</v>
      </c>
      <c r="CS200" s="31" t="str">
        <f>IF(AND(BZ200=2,CN200=1,OR(CO200=TRUE,CP200="VERIFIED")),"YES","NO")</f>
        <v>YES</v>
      </c>
      <c r="CT200" s="38"/>
    </row>
    <row r="201" spans="1:98" ht="12.75">
      <c r="A201" s="26" t="s">
        <v>345</v>
      </c>
      <c r="B201" s="27" t="s">
        <v>136</v>
      </c>
      <c r="C201" s="28">
        <v>41073</v>
      </c>
      <c r="D201" s="27" t="s">
        <v>119</v>
      </c>
      <c r="E201" s="27" t="s">
        <v>120</v>
      </c>
      <c r="F201" s="27"/>
      <c r="G201" s="29"/>
      <c r="H201" s="29"/>
      <c r="I201" s="29"/>
      <c r="J201" s="29"/>
      <c r="K201" s="29"/>
      <c r="L201" s="29"/>
      <c r="M201" s="29"/>
      <c r="N201" s="29"/>
      <c r="O201" s="29"/>
      <c r="P201" s="29">
        <v>1</v>
      </c>
      <c r="Q201" s="29">
        <v>1</v>
      </c>
      <c r="R201" s="29">
        <v>1</v>
      </c>
      <c r="S201" s="29">
        <v>5</v>
      </c>
      <c r="T201" s="29">
        <v>1</v>
      </c>
      <c r="U201" s="29">
        <v>2</v>
      </c>
      <c r="V201" s="29">
        <v>3</v>
      </c>
      <c r="W201" s="29">
        <v>3</v>
      </c>
      <c r="X201" s="29">
        <v>2</v>
      </c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>
        <v>2</v>
      </c>
      <c r="AT201" s="30" t="s">
        <v>121</v>
      </c>
      <c r="AU201" s="31"/>
      <c r="AV201" s="29"/>
      <c r="AW201" s="29"/>
      <c r="AX201" s="29"/>
      <c r="AY201" s="29"/>
      <c r="AZ201" s="29"/>
      <c r="BA201" s="27"/>
      <c r="BB201" s="27"/>
      <c r="BC201" s="28">
        <v>41094</v>
      </c>
      <c r="BD201" s="27"/>
      <c r="BE201" s="27"/>
      <c r="BF201" s="29">
        <v>1</v>
      </c>
      <c r="BG201" s="29">
        <v>1</v>
      </c>
      <c r="BH201" s="29">
        <v>1</v>
      </c>
      <c r="BI201" s="29">
        <v>1</v>
      </c>
      <c r="BJ201" s="27" t="s">
        <v>159</v>
      </c>
      <c r="BK201" s="27" t="s">
        <v>121</v>
      </c>
      <c r="BL201" s="27" t="s">
        <v>159</v>
      </c>
      <c r="BM201" s="27" t="s">
        <v>121</v>
      </c>
      <c r="BN201" s="27" t="s">
        <v>159</v>
      </c>
      <c r="BO201" s="27" t="s">
        <v>160</v>
      </c>
      <c r="BP201" s="27" t="s">
        <v>122</v>
      </c>
      <c r="BQ201" s="29">
        <v>1</v>
      </c>
      <c r="BR201" s="27" t="s">
        <v>122</v>
      </c>
      <c r="BS201" s="29" t="s">
        <v>121</v>
      </c>
      <c r="BT201" s="27" t="s">
        <v>122</v>
      </c>
      <c r="BU201" s="27"/>
      <c r="BV201" s="27"/>
      <c r="BW201" s="29"/>
      <c r="BX201" s="29"/>
      <c r="BY201" s="30"/>
      <c r="BZ201" s="31">
        <v>2</v>
      </c>
      <c r="CA201" s="27"/>
      <c r="CB201" s="27"/>
      <c r="CC201" s="29">
        <v>1</v>
      </c>
      <c r="CD201" s="29">
        <v>1</v>
      </c>
      <c r="CE201" s="30">
        <v>1</v>
      </c>
      <c r="CF201" s="32">
        <v>6.999999999999888E-05</v>
      </c>
      <c r="CG201" s="33">
        <v>6.999999999999888E-05</v>
      </c>
      <c r="CH201" s="29">
        <f>IF(CG201&lt;0.00015,1,0)</f>
        <v>1</v>
      </c>
      <c r="CI201" s="34">
        <v>0</v>
      </c>
      <c r="CJ201" s="33">
        <v>0</v>
      </c>
      <c r="CK201" s="29">
        <f>IF(CJ201&lt;0.00015,1,0)</f>
        <v>1</v>
      </c>
      <c r="CL201" s="29">
        <f>IF(AND(CH201=1,CK201=1),1,0)</f>
        <v>1</v>
      </c>
      <c r="CM201" s="30">
        <f>IF(OR(CH201=1,CK201=1),1,0)</f>
        <v>1</v>
      </c>
      <c r="CN201" s="35">
        <v>1</v>
      </c>
      <c r="CO201" s="36" t="b">
        <f>IF(OR(BU201=AO201,BU201=AN201,BU201=AL201,BW201=AO201,BW201=AN201,BW201=AL201),TRUE,FALSE)</f>
        <v>1</v>
      </c>
      <c r="CP201" s="30"/>
      <c r="CQ201" s="30">
        <v>1</v>
      </c>
      <c r="CR201" s="29">
        <v>1</v>
      </c>
      <c r="CS201" s="31" t="str">
        <f>IF(AND(BZ201=2,CN201=1,OR(CO201=TRUE,CP201="VERIFIED")),"YES","NO")</f>
        <v>YES</v>
      </c>
      <c r="CT201" s="38"/>
    </row>
    <row r="202" spans="1:98" ht="12.75">
      <c r="A202" s="26" t="s">
        <v>346</v>
      </c>
      <c r="B202" s="27" t="s">
        <v>136</v>
      </c>
      <c r="C202" s="28">
        <v>41073</v>
      </c>
      <c r="D202" s="27" t="s">
        <v>119</v>
      </c>
      <c r="E202" s="27" t="s">
        <v>120</v>
      </c>
      <c r="F202" s="27"/>
      <c r="G202" s="29"/>
      <c r="H202" s="29"/>
      <c r="I202" s="29"/>
      <c r="J202" s="29"/>
      <c r="K202" s="29"/>
      <c r="L202" s="29"/>
      <c r="M202" s="29"/>
      <c r="N202" s="29"/>
      <c r="O202" s="29"/>
      <c r="P202" s="29">
        <v>1</v>
      </c>
      <c r="Q202" s="29">
        <v>1</v>
      </c>
      <c r="R202" s="29">
        <v>1</v>
      </c>
      <c r="S202" s="29">
        <v>3</v>
      </c>
      <c r="T202" s="29">
        <v>1</v>
      </c>
      <c r="U202" s="29">
        <v>2</v>
      </c>
      <c r="V202" s="29">
        <v>3</v>
      </c>
      <c r="W202" s="29">
        <v>3</v>
      </c>
      <c r="X202" s="29">
        <v>2</v>
      </c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>
        <v>2</v>
      </c>
      <c r="AT202" s="30" t="s">
        <v>121</v>
      </c>
      <c r="AU202" s="31"/>
      <c r="AV202" s="29"/>
      <c r="AW202" s="29"/>
      <c r="AX202" s="29"/>
      <c r="AY202" s="27"/>
      <c r="AZ202" s="27"/>
      <c r="BA202" s="27"/>
      <c r="BB202" s="27"/>
      <c r="BC202" s="28">
        <v>41094</v>
      </c>
      <c r="BD202" s="27"/>
      <c r="BE202" s="27"/>
      <c r="BF202" s="29">
        <v>1</v>
      </c>
      <c r="BG202" s="29">
        <v>1</v>
      </c>
      <c r="BH202" s="29">
        <v>1</v>
      </c>
      <c r="BI202" s="29">
        <v>1</v>
      </c>
      <c r="BJ202" s="27" t="s">
        <v>159</v>
      </c>
      <c r="BK202" s="27" t="s">
        <v>121</v>
      </c>
      <c r="BL202" s="27" t="s">
        <v>159</v>
      </c>
      <c r="BM202" s="27" t="s">
        <v>121</v>
      </c>
      <c r="BN202" s="27" t="s">
        <v>159</v>
      </c>
      <c r="BO202" s="27" t="s">
        <v>160</v>
      </c>
      <c r="BP202" s="27" t="s">
        <v>122</v>
      </c>
      <c r="BQ202" s="29">
        <v>1</v>
      </c>
      <c r="BR202" s="27" t="s">
        <v>122</v>
      </c>
      <c r="BS202" s="29" t="s">
        <v>121</v>
      </c>
      <c r="BT202" s="27" t="s">
        <v>122</v>
      </c>
      <c r="BU202" s="27"/>
      <c r="BV202" s="27"/>
      <c r="BW202" s="29"/>
      <c r="BX202" s="29"/>
      <c r="BY202" s="30"/>
      <c r="BZ202" s="31">
        <v>2</v>
      </c>
      <c r="CA202" s="27"/>
      <c r="CB202" s="27"/>
      <c r="CC202" s="29">
        <v>1</v>
      </c>
      <c r="CD202" s="29">
        <v>1</v>
      </c>
      <c r="CE202" s="30">
        <v>1</v>
      </c>
      <c r="CF202" s="32">
        <v>9.999999999999593E-06</v>
      </c>
      <c r="CG202" s="33">
        <v>9.999999999999593E-06</v>
      </c>
      <c r="CH202" s="29">
        <f>IF(CG202&lt;0.00015,1,0)</f>
        <v>1</v>
      </c>
      <c r="CI202" s="34">
        <v>1.0000000003174137E-05</v>
      </c>
      <c r="CJ202" s="33">
        <v>1.0000000003174137E-05</v>
      </c>
      <c r="CK202" s="29">
        <f>IF(CJ202&lt;0.00015,1,0)</f>
        <v>1</v>
      </c>
      <c r="CL202" s="29">
        <f>IF(AND(CH202=1,CK202=1),1,0)</f>
        <v>1</v>
      </c>
      <c r="CM202" s="30">
        <f>IF(OR(CH202=1,CK202=1),1,0)</f>
        <v>1</v>
      </c>
      <c r="CN202" s="35">
        <v>1</v>
      </c>
      <c r="CO202" s="36" t="b">
        <f>IF(OR(BU202=AO202,BU202=AN202,BU202=AL202,BW202=AO202,BW202=AN202,BW202=AL202),TRUE,FALSE)</f>
        <v>1</v>
      </c>
      <c r="CP202" s="30"/>
      <c r="CQ202" s="30">
        <v>1</v>
      </c>
      <c r="CR202" s="29">
        <v>1</v>
      </c>
      <c r="CS202" s="31" t="str">
        <f>IF(AND(BZ202=2,CN202=1,OR(CO202=TRUE,CP202="VERIFIED")),"YES","NO")</f>
        <v>YES</v>
      </c>
      <c r="CT202" s="38"/>
    </row>
    <row r="203" spans="1:98" ht="12.75">
      <c r="A203" s="26" t="s">
        <v>347</v>
      </c>
      <c r="B203" s="27" t="s">
        <v>136</v>
      </c>
      <c r="C203" s="28">
        <v>41073</v>
      </c>
      <c r="D203" s="27" t="s">
        <v>119</v>
      </c>
      <c r="E203" s="27" t="s">
        <v>120</v>
      </c>
      <c r="F203" s="27"/>
      <c r="G203" s="29"/>
      <c r="H203" s="29"/>
      <c r="I203" s="29"/>
      <c r="J203" s="29"/>
      <c r="K203" s="29"/>
      <c r="L203" s="29"/>
      <c r="M203" s="29"/>
      <c r="N203" s="29"/>
      <c r="O203" s="29"/>
      <c r="P203" s="29">
        <v>1</v>
      </c>
      <c r="Q203" s="29">
        <v>1</v>
      </c>
      <c r="R203" s="29">
        <v>1</v>
      </c>
      <c r="S203" s="29">
        <v>2</v>
      </c>
      <c r="T203" s="29">
        <v>0</v>
      </c>
      <c r="U203" s="29">
        <v>2</v>
      </c>
      <c r="V203" s="29">
        <v>3</v>
      </c>
      <c r="W203" s="29">
        <v>3</v>
      </c>
      <c r="X203" s="29">
        <v>2</v>
      </c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v>2</v>
      </c>
      <c r="AT203" s="30" t="s">
        <v>121</v>
      </c>
      <c r="AU203" s="31"/>
      <c r="AV203" s="29"/>
      <c r="AW203" s="29"/>
      <c r="AX203" s="29"/>
      <c r="AY203" s="27"/>
      <c r="AZ203" s="27"/>
      <c r="BA203" s="27"/>
      <c r="BB203" s="27"/>
      <c r="BC203" s="28">
        <v>41094</v>
      </c>
      <c r="BD203" s="27"/>
      <c r="BE203" s="27"/>
      <c r="BF203" s="29">
        <v>1</v>
      </c>
      <c r="BG203" s="29">
        <v>1</v>
      </c>
      <c r="BH203" s="29">
        <v>1</v>
      </c>
      <c r="BI203" s="29">
        <v>1</v>
      </c>
      <c r="BJ203" s="27" t="s">
        <v>159</v>
      </c>
      <c r="BK203" s="27" t="s">
        <v>121</v>
      </c>
      <c r="BL203" s="27" t="s">
        <v>159</v>
      </c>
      <c r="BM203" s="27" t="s">
        <v>121</v>
      </c>
      <c r="BN203" s="27" t="s">
        <v>159</v>
      </c>
      <c r="BO203" s="27" t="s">
        <v>160</v>
      </c>
      <c r="BP203" s="27" t="s">
        <v>122</v>
      </c>
      <c r="BQ203" s="29">
        <v>1</v>
      </c>
      <c r="BR203" s="27" t="s">
        <v>122</v>
      </c>
      <c r="BS203" s="29" t="s">
        <v>121</v>
      </c>
      <c r="BT203" s="27" t="s">
        <v>122</v>
      </c>
      <c r="BU203" s="27"/>
      <c r="BV203" s="27"/>
      <c r="BW203" s="29"/>
      <c r="BX203" s="29"/>
      <c r="BY203" s="30"/>
      <c r="BZ203" s="31">
        <v>2</v>
      </c>
      <c r="CA203" s="27"/>
      <c r="CB203" s="27"/>
      <c r="CC203" s="29">
        <v>1</v>
      </c>
      <c r="CD203" s="29">
        <v>1</v>
      </c>
      <c r="CE203" s="30">
        <v>1</v>
      </c>
      <c r="CF203" s="32">
        <v>9.999999999999593E-06</v>
      </c>
      <c r="CG203" s="33">
        <v>9.999999999999593E-06</v>
      </c>
      <c r="CH203" s="29">
        <f>IF(CG203&lt;0.00015,1,0)</f>
        <v>1</v>
      </c>
      <c r="CI203" s="34">
        <v>-3.999999999848569E-05</v>
      </c>
      <c r="CJ203" s="33">
        <v>3.999999999848569E-05</v>
      </c>
      <c r="CK203" s="29">
        <f>IF(CJ203&lt;0.00015,1,0)</f>
        <v>1</v>
      </c>
      <c r="CL203" s="29">
        <f>IF(AND(CH203=1,CK203=1),1,0)</f>
        <v>1</v>
      </c>
      <c r="CM203" s="30">
        <f>IF(OR(CH203=1,CK203=1),1,0)</f>
        <v>1</v>
      </c>
      <c r="CN203" s="35">
        <v>1</v>
      </c>
      <c r="CO203" s="36" t="b">
        <f>IF(OR(BU203=AO203,BU203=AN203,BU203=AL203,BW203=AO203,BW203=AN203,BW203=AL203),TRUE,FALSE)</f>
        <v>1</v>
      </c>
      <c r="CP203" s="30"/>
      <c r="CQ203" s="30">
        <v>1</v>
      </c>
      <c r="CR203" s="29">
        <v>1</v>
      </c>
      <c r="CS203" s="31" t="str">
        <f>IF(AND(BZ203=2,CN203=1,OR(CO203=TRUE,CP203="VERIFIED")),"YES","NO")</f>
        <v>YES</v>
      </c>
      <c r="CT203" s="38"/>
    </row>
    <row r="204" spans="1:98" ht="12.75">
      <c r="A204" s="26" t="s">
        <v>348</v>
      </c>
      <c r="B204" s="27" t="s">
        <v>136</v>
      </c>
      <c r="C204" s="28">
        <v>41073</v>
      </c>
      <c r="D204" s="27" t="s">
        <v>119</v>
      </c>
      <c r="E204" s="27" t="s">
        <v>120</v>
      </c>
      <c r="F204" s="27"/>
      <c r="G204" s="29"/>
      <c r="H204" s="29"/>
      <c r="I204" s="29"/>
      <c r="J204" s="29"/>
      <c r="K204" s="29"/>
      <c r="L204" s="29"/>
      <c r="M204" s="29"/>
      <c r="N204" s="29"/>
      <c r="O204" s="29"/>
      <c r="P204" s="29">
        <v>1</v>
      </c>
      <c r="Q204" s="29">
        <v>1</v>
      </c>
      <c r="R204" s="29">
        <v>1</v>
      </c>
      <c r="S204" s="29">
        <v>2</v>
      </c>
      <c r="T204" s="29">
        <v>2</v>
      </c>
      <c r="U204" s="29">
        <v>2</v>
      </c>
      <c r="V204" s="29">
        <v>3</v>
      </c>
      <c r="W204" s="29">
        <v>3</v>
      </c>
      <c r="X204" s="29">
        <v>2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v>2</v>
      </c>
      <c r="AT204" s="30" t="s">
        <v>121</v>
      </c>
      <c r="AU204" s="31"/>
      <c r="AV204" s="29"/>
      <c r="AW204" s="29"/>
      <c r="AX204" s="29"/>
      <c r="AY204" s="27"/>
      <c r="AZ204" s="27"/>
      <c r="BA204" s="27"/>
      <c r="BB204" s="27"/>
      <c r="BC204" s="28">
        <v>41094</v>
      </c>
      <c r="BD204" s="27"/>
      <c r="BE204" s="27"/>
      <c r="BF204" s="29">
        <v>1</v>
      </c>
      <c r="BG204" s="29">
        <v>1</v>
      </c>
      <c r="BH204" s="29">
        <v>1</v>
      </c>
      <c r="BI204" s="29">
        <v>1</v>
      </c>
      <c r="BJ204" s="27" t="s">
        <v>159</v>
      </c>
      <c r="BK204" s="27" t="s">
        <v>121</v>
      </c>
      <c r="BL204" s="27" t="s">
        <v>159</v>
      </c>
      <c r="BM204" s="27" t="s">
        <v>121</v>
      </c>
      <c r="BN204" s="27" t="s">
        <v>159</v>
      </c>
      <c r="BO204" s="27" t="s">
        <v>160</v>
      </c>
      <c r="BP204" s="27" t="s">
        <v>122</v>
      </c>
      <c r="BQ204" s="29">
        <v>1</v>
      </c>
      <c r="BR204" s="27" t="s">
        <v>122</v>
      </c>
      <c r="BS204" s="29" t="s">
        <v>121</v>
      </c>
      <c r="BT204" s="27" t="s">
        <v>122</v>
      </c>
      <c r="BU204" s="27"/>
      <c r="BV204" s="27"/>
      <c r="BW204" s="29"/>
      <c r="BX204" s="29"/>
      <c r="BY204" s="30"/>
      <c r="BZ204" s="31">
        <v>2</v>
      </c>
      <c r="CA204" s="27"/>
      <c r="CB204" s="27"/>
      <c r="CC204" s="29">
        <v>1</v>
      </c>
      <c r="CD204" s="29">
        <v>1</v>
      </c>
      <c r="CE204" s="30">
        <v>1</v>
      </c>
      <c r="CF204" s="32">
        <v>9.999999999999593E-06</v>
      </c>
      <c r="CG204" s="33">
        <v>9.999999999999593E-06</v>
      </c>
      <c r="CH204" s="29">
        <f>IF(CG204&lt;0.00015,1,0)</f>
        <v>1</v>
      </c>
      <c r="CI204" s="34">
        <v>3.0000000002416982E-05</v>
      </c>
      <c r="CJ204" s="33">
        <v>3.0000000002416982E-05</v>
      </c>
      <c r="CK204" s="29">
        <f>IF(CJ204&lt;0.00015,1,0)</f>
        <v>1</v>
      </c>
      <c r="CL204" s="29">
        <f>IF(AND(CH204=1,CK204=1),1,0)</f>
        <v>1</v>
      </c>
      <c r="CM204" s="30">
        <f>IF(OR(CH204=1,CK204=1),1,0)</f>
        <v>1</v>
      </c>
      <c r="CN204" s="35">
        <v>1</v>
      </c>
      <c r="CO204" s="36" t="b">
        <f>IF(OR(BU204=AO204,BU204=AN204,BU204=AL204,BW204=AO204,BW204=AN204,BW204=AL204),TRUE,FALSE)</f>
        <v>1</v>
      </c>
      <c r="CP204" s="30"/>
      <c r="CQ204" s="30">
        <v>1</v>
      </c>
      <c r="CR204" s="29">
        <v>1</v>
      </c>
      <c r="CS204" s="31" t="str">
        <f>IF(AND(BZ204=2,CN204=1,OR(CO204=TRUE,CP204="VERIFIED")),"YES","NO")</f>
        <v>YES</v>
      </c>
      <c r="CT204" s="38"/>
    </row>
    <row r="205" spans="1:98" ht="12.75">
      <c r="A205" s="26" t="s">
        <v>349</v>
      </c>
      <c r="B205" s="27" t="s">
        <v>136</v>
      </c>
      <c r="C205" s="28">
        <v>41073</v>
      </c>
      <c r="D205" s="27" t="s">
        <v>119</v>
      </c>
      <c r="E205" s="27" t="s">
        <v>120</v>
      </c>
      <c r="F205" s="27"/>
      <c r="G205" s="29"/>
      <c r="H205" s="29"/>
      <c r="I205" s="29"/>
      <c r="J205" s="29"/>
      <c r="K205" s="29"/>
      <c r="L205" s="29"/>
      <c r="M205" s="29"/>
      <c r="N205" s="29"/>
      <c r="O205" s="29"/>
      <c r="P205" s="29">
        <v>1</v>
      </c>
      <c r="Q205" s="29">
        <v>1</v>
      </c>
      <c r="R205" s="29">
        <v>1</v>
      </c>
      <c r="S205" s="29">
        <v>5</v>
      </c>
      <c r="T205" s="29">
        <v>0</v>
      </c>
      <c r="U205" s="29">
        <v>2</v>
      </c>
      <c r="V205" s="29">
        <v>3</v>
      </c>
      <c r="W205" s="29">
        <v>3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>
        <v>2</v>
      </c>
      <c r="AT205" s="30" t="s">
        <v>121</v>
      </c>
      <c r="AU205" s="31"/>
      <c r="AV205" s="29"/>
      <c r="AW205" s="29"/>
      <c r="AX205" s="29"/>
      <c r="AY205" s="29"/>
      <c r="AZ205" s="29"/>
      <c r="BA205" s="27"/>
      <c r="BB205" s="27"/>
      <c r="BC205" s="28">
        <v>41094</v>
      </c>
      <c r="BD205" s="27"/>
      <c r="BE205" s="27"/>
      <c r="BF205" s="29">
        <v>1</v>
      </c>
      <c r="BG205" s="29">
        <v>1</v>
      </c>
      <c r="BH205" s="29">
        <v>1</v>
      </c>
      <c r="BI205" s="29">
        <v>1</v>
      </c>
      <c r="BJ205" s="27" t="s">
        <v>159</v>
      </c>
      <c r="BK205" s="27" t="s">
        <v>121</v>
      </c>
      <c r="BL205" s="27" t="s">
        <v>159</v>
      </c>
      <c r="BM205" s="27" t="s">
        <v>121</v>
      </c>
      <c r="BN205" s="27" t="s">
        <v>159</v>
      </c>
      <c r="BO205" s="27" t="s">
        <v>160</v>
      </c>
      <c r="BP205" s="27" t="s">
        <v>122</v>
      </c>
      <c r="BQ205" s="29">
        <v>1</v>
      </c>
      <c r="BR205" s="27" t="s">
        <v>122</v>
      </c>
      <c r="BS205" s="29" t="s">
        <v>121</v>
      </c>
      <c r="BT205" s="27" t="s">
        <v>122</v>
      </c>
      <c r="BU205" s="27"/>
      <c r="BV205" s="27"/>
      <c r="BW205" s="29"/>
      <c r="BX205" s="29"/>
      <c r="BY205" s="30"/>
      <c r="BZ205" s="31">
        <v>2</v>
      </c>
      <c r="CA205" s="27"/>
      <c r="CB205" s="27"/>
      <c r="CC205" s="29">
        <v>1</v>
      </c>
      <c r="CD205" s="29">
        <v>1</v>
      </c>
      <c r="CE205" s="30">
        <v>1</v>
      </c>
      <c r="CF205" s="32">
        <v>9.999999999999593E-06</v>
      </c>
      <c r="CG205" s="33">
        <v>9.999999999999593E-06</v>
      </c>
      <c r="CH205" s="29">
        <f>IF(CG205&lt;0.00015,1,0)</f>
        <v>1</v>
      </c>
      <c r="CI205" s="34">
        <v>-9.999999996068709E-06</v>
      </c>
      <c r="CJ205" s="33">
        <v>9.999999996068709E-06</v>
      </c>
      <c r="CK205" s="29">
        <f>IF(CJ205&lt;0.00015,1,0)</f>
        <v>1</v>
      </c>
      <c r="CL205" s="29">
        <f>IF(AND(CH205=1,CK205=1),1,0)</f>
        <v>1</v>
      </c>
      <c r="CM205" s="30">
        <f>IF(OR(CH205=1,CK205=1),1,0)</f>
        <v>1</v>
      </c>
      <c r="CN205" s="35">
        <v>1</v>
      </c>
      <c r="CO205" s="36" t="b">
        <f>IF(OR(BU205=AO205,BU205=AN205,BU205=AL205,BW205=AO205,BW205=AN205,BW205=AL205),TRUE,FALSE)</f>
        <v>1</v>
      </c>
      <c r="CP205" s="30"/>
      <c r="CQ205" s="30">
        <v>1</v>
      </c>
      <c r="CR205" s="30">
        <v>1</v>
      </c>
      <c r="CS205" s="31" t="str">
        <f>IF(AND(BZ205=2,CN205=1,OR(CO205=TRUE,CP205="VERIFIED")),"YES","NO")</f>
        <v>YES</v>
      </c>
      <c r="CT205" s="38"/>
    </row>
    <row r="206" spans="1:98" ht="12.75">
      <c r="A206" s="26" t="s">
        <v>350</v>
      </c>
      <c r="B206" s="27" t="s">
        <v>136</v>
      </c>
      <c r="C206" s="28">
        <v>41073</v>
      </c>
      <c r="D206" s="27" t="s">
        <v>119</v>
      </c>
      <c r="E206" s="27" t="s">
        <v>120</v>
      </c>
      <c r="F206" s="27"/>
      <c r="G206" s="29"/>
      <c r="H206" s="29"/>
      <c r="I206" s="29"/>
      <c r="J206" s="29"/>
      <c r="K206" s="29"/>
      <c r="L206" s="29"/>
      <c r="M206" s="29"/>
      <c r="N206" s="29"/>
      <c r="O206" s="29"/>
      <c r="P206" s="29">
        <v>1</v>
      </c>
      <c r="Q206" s="29">
        <v>1</v>
      </c>
      <c r="R206" s="29">
        <v>1</v>
      </c>
      <c r="S206" s="29">
        <v>2</v>
      </c>
      <c r="T206" s="29">
        <v>4</v>
      </c>
      <c r="U206" s="29">
        <v>2</v>
      </c>
      <c r="V206" s="29">
        <v>3</v>
      </c>
      <c r="W206" s="29">
        <v>3</v>
      </c>
      <c r="X206" s="29">
        <v>2</v>
      </c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>
        <v>2</v>
      </c>
      <c r="AT206" s="30" t="s">
        <v>121</v>
      </c>
      <c r="AU206" s="31"/>
      <c r="AV206" s="29"/>
      <c r="AW206" s="29"/>
      <c r="AX206" s="29"/>
      <c r="AY206" s="27"/>
      <c r="AZ206" s="27"/>
      <c r="BA206" s="27"/>
      <c r="BB206" s="27"/>
      <c r="BC206" s="28">
        <v>41094</v>
      </c>
      <c r="BD206" s="27"/>
      <c r="BE206" s="27"/>
      <c r="BF206" s="29">
        <v>1</v>
      </c>
      <c r="BG206" s="29">
        <v>1</v>
      </c>
      <c r="BH206" s="29">
        <v>1</v>
      </c>
      <c r="BI206" s="29">
        <v>1</v>
      </c>
      <c r="BJ206" s="27" t="s">
        <v>159</v>
      </c>
      <c r="BK206" s="27" t="s">
        <v>121</v>
      </c>
      <c r="BL206" s="27" t="s">
        <v>159</v>
      </c>
      <c r="BM206" s="27" t="s">
        <v>121</v>
      </c>
      <c r="BN206" s="27" t="s">
        <v>159</v>
      </c>
      <c r="BO206" s="27" t="s">
        <v>160</v>
      </c>
      <c r="BP206" s="27" t="s">
        <v>122</v>
      </c>
      <c r="BQ206" s="29">
        <v>1</v>
      </c>
      <c r="BR206" s="27" t="s">
        <v>122</v>
      </c>
      <c r="BS206" s="29" t="s">
        <v>121</v>
      </c>
      <c r="BT206" s="27" t="s">
        <v>122</v>
      </c>
      <c r="BU206" s="27"/>
      <c r="BV206" s="27"/>
      <c r="BW206" s="29"/>
      <c r="BX206" s="29"/>
      <c r="BY206" s="30"/>
      <c r="BZ206" s="31">
        <v>2</v>
      </c>
      <c r="CA206" s="27"/>
      <c r="CB206" s="27"/>
      <c r="CC206" s="29">
        <v>1</v>
      </c>
      <c r="CD206" s="29">
        <v>1</v>
      </c>
      <c r="CE206" s="30">
        <v>1</v>
      </c>
      <c r="CF206" s="32">
        <v>9.999999999999593E-06</v>
      </c>
      <c r="CG206" s="33">
        <v>9.999999999999593E-06</v>
      </c>
      <c r="CH206" s="29">
        <f>IF(CG206&lt;0.00015,1,0)</f>
        <v>1</v>
      </c>
      <c r="CI206" s="34">
        <v>9.999999996068709E-06</v>
      </c>
      <c r="CJ206" s="33">
        <v>9.999999996068709E-06</v>
      </c>
      <c r="CK206" s="29">
        <f>IF(CJ206&lt;0.00015,1,0)</f>
        <v>1</v>
      </c>
      <c r="CL206" s="29">
        <f>IF(AND(CH206=1,CK206=1),1,0)</f>
        <v>1</v>
      </c>
      <c r="CM206" s="30">
        <f>IF(OR(CH206=1,CK206=1),1,0)</f>
        <v>1</v>
      </c>
      <c r="CN206" s="35">
        <v>1</v>
      </c>
      <c r="CO206" s="36" t="b">
        <f>IF(OR(BU206=AO206,BU206=AN206,BU206=AL206,BW206=AO206,BW206=AN206,BW206=AL206),TRUE,FALSE)</f>
        <v>1</v>
      </c>
      <c r="CP206" s="30"/>
      <c r="CQ206" s="30">
        <v>1</v>
      </c>
      <c r="CR206" s="29">
        <v>1</v>
      </c>
      <c r="CS206" s="31" t="str">
        <f>IF(AND(BZ206=2,CN206=1,OR(CO206=TRUE,CP206="VERIFIED")),"YES","NO")</f>
        <v>YES</v>
      </c>
      <c r="CT206" s="38"/>
    </row>
    <row r="207" spans="1:98" ht="12.75">
      <c r="A207" s="26" t="s">
        <v>351</v>
      </c>
      <c r="B207" s="27" t="s">
        <v>136</v>
      </c>
      <c r="C207" s="28">
        <v>41073</v>
      </c>
      <c r="D207" s="27" t="s">
        <v>119</v>
      </c>
      <c r="E207" s="27" t="s">
        <v>120</v>
      </c>
      <c r="F207" s="27"/>
      <c r="G207" s="29"/>
      <c r="H207" s="29"/>
      <c r="I207" s="29"/>
      <c r="J207" s="29"/>
      <c r="K207" s="29"/>
      <c r="L207" s="29"/>
      <c r="M207" s="29"/>
      <c r="N207" s="29"/>
      <c r="O207" s="29"/>
      <c r="P207" s="29">
        <v>1</v>
      </c>
      <c r="Q207" s="29">
        <v>1</v>
      </c>
      <c r="R207" s="29">
        <v>1</v>
      </c>
      <c r="S207" s="29">
        <v>2</v>
      </c>
      <c r="T207" s="29">
        <v>0</v>
      </c>
      <c r="U207" s="29">
        <v>2</v>
      </c>
      <c r="V207" s="29">
        <v>3</v>
      </c>
      <c r="W207" s="29">
        <v>3</v>
      </c>
      <c r="X207" s="29">
        <v>2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>
        <v>2</v>
      </c>
      <c r="AT207" s="30" t="s">
        <v>121</v>
      </c>
      <c r="AU207" s="31"/>
      <c r="AV207" s="29"/>
      <c r="AW207" s="29"/>
      <c r="AX207" s="29"/>
      <c r="AY207" s="27"/>
      <c r="AZ207" s="27"/>
      <c r="BA207" s="27"/>
      <c r="BB207" s="27"/>
      <c r="BC207" s="28">
        <v>41095</v>
      </c>
      <c r="BD207" s="27"/>
      <c r="BE207" s="27"/>
      <c r="BF207" s="29">
        <v>1</v>
      </c>
      <c r="BG207" s="29">
        <v>1</v>
      </c>
      <c r="BH207" s="29">
        <v>1</v>
      </c>
      <c r="BI207" s="29">
        <v>1</v>
      </c>
      <c r="BJ207" s="27" t="s">
        <v>159</v>
      </c>
      <c r="BK207" s="27" t="s">
        <v>121</v>
      </c>
      <c r="BL207" s="27" t="s">
        <v>159</v>
      </c>
      <c r="BM207" s="27" t="s">
        <v>121</v>
      </c>
      <c r="BN207" s="27" t="s">
        <v>159</v>
      </c>
      <c r="BO207" s="27" t="s">
        <v>160</v>
      </c>
      <c r="BP207" s="27" t="s">
        <v>122</v>
      </c>
      <c r="BQ207" s="29">
        <v>1</v>
      </c>
      <c r="BR207" s="27" t="s">
        <v>122</v>
      </c>
      <c r="BS207" s="29" t="s">
        <v>121</v>
      </c>
      <c r="BT207" s="27" t="s">
        <v>122</v>
      </c>
      <c r="BU207" s="27"/>
      <c r="BV207" s="27"/>
      <c r="BW207" s="29"/>
      <c r="BX207" s="29"/>
      <c r="BY207" s="30"/>
      <c r="BZ207" s="31">
        <v>2</v>
      </c>
      <c r="CA207" s="27"/>
      <c r="CB207" s="27"/>
      <c r="CC207" s="29">
        <v>1</v>
      </c>
      <c r="CD207" s="29">
        <v>1</v>
      </c>
      <c r="CE207" s="30">
        <v>1</v>
      </c>
      <c r="CF207" s="32">
        <v>0.0002199999999999997</v>
      </c>
      <c r="CG207" s="33">
        <v>0.0002199999999999997</v>
      </c>
      <c r="CH207" s="29">
        <f>IF(CG207&lt;0.00015,1,0)</f>
        <v>0</v>
      </c>
      <c r="CI207" s="34">
        <v>0.00015000000000497948</v>
      </c>
      <c r="CJ207" s="33">
        <v>0.00015000000000497948</v>
      </c>
      <c r="CK207" s="29">
        <f>IF(CJ207&lt;0.00015,1,0)</f>
        <v>0</v>
      </c>
      <c r="CL207" s="29">
        <f>IF(AND(CH207=1,CK207=1),1,0)</f>
        <v>0</v>
      </c>
      <c r="CM207" s="30">
        <f>IF(OR(CH207=1,CK207=1),1,0)</f>
        <v>0</v>
      </c>
      <c r="CN207" s="35">
        <v>1</v>
      </c>
      <c r="CO207" s="36" t="b">
        <f>IF(OR(BU207=AO207,BU207=AN207,BU207=AL207,BW207=AO207,BW207=AN207,BW207=AL207),TRUE,FALSE)</f>
        <v>1</v>
      </c>
      <c r="CP207" s="30"/>
      <c r="CQ207" s="30">
        <v>1</v>
      </c>
      <c r="CR207" s="29">
        <v>1</v>
      </c>
      <c r="CS207" s="31" t="str">
        <f>IF(AND(BZ207=2,CN207=1,OR(CO207=TRUE,CP207="VERIFIED")),"YES","NO")</f>
        <v>YES</v>
      </c>
      <c r="CT207" s="38"/>
    </row>
    <row r="208" spans="1:98" ht="12.75">
      <c r="A208" s="31" t="s">
        <v>352</v>
      </c>
      <c r="B208" s="27" t="s">
        <v>353</v>
      </c>
      <c r="C208" s="28">
        <v>41088</v>
      </c>
      <c r="D208" s="27" t="s">
        <v>119</v>
      </c>
      <c r="E208" s="27" t="s">
        <v>120</v>
      </c>
      <c r="F208" s="27"/>
      <c r="G208" s="29"/>
      <c r="H208" s="29"/>
      <c r="I208" s="29"/>
      <c r="J208" s="29"/>
      <c r="K208" s="29"/>
      <c r="L208" s="29"/>
      <c r="M208" s="29"/>
      <c r="N208" s="29"/>
      <c r="O208" s="29"/>
      <c r="P208" s="29">
        <v>1</v>
      </c>
      <c r="Q208" s="29">
        <v>1</v>
      </c>
      <c r="R208" s="29">
        <v>1</v>
      </c>
      <c r="S208" s="29">
        <v>3</v>
      </c>
      <c r="T208" s="29">
        <v>0</v>
      </c>
      <c r="U208" s="29">
        <v>2</v>
      </c>
      <c r="V208" s="29">
        <v>3</v>
      </c>
      <c r="W208" s="29">
        <v>3</v>
      </c>
      <c r="X208" s="29">
        <v>2</v>
      </c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>
        <v>2</v>
      </c>
      <c r="AT208" s="30" t="s">
        <v>121</v>
      </c>
      <c r="AU208" s="31"/>
      <c r="AV208" s="29"/>
      <c r="AW208" s="29"/>
      <c r="AX208" s="29"/>
      <c r="AY208" s="27"/>
      <c r="AZ208" s="27"/>
      <c r="BA208" s="27"/>
      <c r="BB208" s="27"/>
      <c r="BC208" s="28">
        <v>41094</v>
      </c>
      <c r="BD208" s="27"/>
      <c r="BE208" s="27"/>
      <c r="BF208" s="29">
        <v>1</v>
      </c>
      <c r="BG208" s="29">
        <v>1</v>
      </c>
      <c r="BH208" s="29">
        <v>1</v>
      </c>
      <c r="BI208" s="29">
        <v>1</v>
      </c>
      <c r="BJ208" s="27" t="s">
        <v>159</v>
      </c>
      <c r="BK208" s="27" t="s">
        <v>121</v>
      </c>
      <c r="BL208" s="27" t="s">
        <v>159</v>
      </c>
      <c r="BM208" s="27" t="s">
        <v>121</v>
      </c>
      <c r="BN208" s="27" t="s">
        <v>159</v>
      </c>
      <c r="BO208" s="27" t="s">
        <v>160</v>
      </c>
      <c r="BP208" s="27" t="s">
        <v>122</v>
      </c>
      <c r="BQ208" s="29">
        <v>1</v>
      </c>
      <c r="BR208" s="27" t="s">
        <v>122</v>
      </c>
      <c r="BS208" s="29" t="s">
        <v>121</v>
      </c>
      <c r="BT208" s="27" t="s">
        <v>122</v>
      </c>
      <c r="BU208" s="27"/>
      <c r="BV208" s="27"/>
      <c r="BW208" s="29"/>
      <c r="BX208" s="29"/>
      <c r="BY208" s="30"/>
      <c r="BZ208" s="31">
        <v>2</v>
      </c>
      <c r="CA208" s="27"/>
      <c r="CB208" s="27"/>
      <c r="CC208" s="29">
        <v>2</v>
      </c>
      <c r="CD208" s="29">
        <v>2</v>
      </c>
      <c r="CE208" s="30" t="s">
        <v>121</v>
      </c>
      <c r="CF208" s="32">
        <v>-0.004600000000000007</v>
      </c>
      <c r="CG208" s="33">
        <v>0.004600000000000007</v>
      </c>
      <c r="CH208" s="29">
        <f>IF(CG208&lt;0.00015,1,0)</f>
        <v>0</v>
      </c>
      <c r="CI208" s="34">
        <v>0.0971100000000007</v>
      </c>
      <c r="CJ208" s="33">
        <v>0.0971100000000007</v>
      </c>
      <c r="CK208" s="29">
        <f>IF(CJ208&lt;0.00015,1,0)</f>
        <v>0</v>
      </c>
      <c r="CL208" s="29">
        <f>IF(AND(CH208=1,CK208=1),1,0)</f>
        <v>0</v>
      </c>
      <c r="CM208" s="30">
        <f>IF(OR(CH208=1,CK208=1),1,0)</f>
        <v>0</v>
      </c>
      <c r="CN208" s="35">
        <v>1</v>
      </c>
      <c r="CO208" s="36" t="b">
        <f>IF(OR(BU208=AO208,BU208=AN208,BU208=AL208,BW208=AO208,BW208=AN208,BW208=AL208),TRUE,FALSE)</f>
        <v>1</v>
      </c>
      <c r="CP208" s="30"/>
      <c r="CQ208" s="30">
        <v>1</v>
      </c>
      <c r="CR208" s="30">
        <v>1</v>
      </c>
      <c r="CS208" s="31" t="str">
        <f>IF(AND(BZ208=2,CN208=1,OR(CO208=TRUE,CP208="VERIFIED")),"YES","NO")</f>
        <v>YES</v>
      </c>
      <c r="CT208" s="30"/>
    </row>
    <row r="209" spans="1:98" ht="12.75">
      <c r="A209" s="31" t="s">
        <v>354</v>
      </c>
      <c r="B209" s="27" t="s">
        <v>353</v>
      </c>
      <c r="C209" s="28">
        <v>41088</v>
      </c>
      <c r="D209" s="27" t="s">
        <v>119</v>
      </c>
      <c r="E209" s="27" t="s">
        <v>120</v>
      </c>
      <c r="F209" s="27"/>
      <c r="G209" s="29"/>
      <c r="H209" s="29"/>
      <c r="I209" s="29"/>
      <c r="J209" s="29"/>
      <c r="K209" s="29"/>
      <c r="L209" s="29"/>
      <c r="M209" s="29"/>
      <c r="N209" s="29"/>
      <c r="O209" s="29"/>
      <c r="P209" s="29">
        <v>1</v>
      </c>
      <c r="Q209" s="29">
        <v>1</v>
      </c>
      <c r="R209" s="29">
        <v>1</v>
      </c>
      <c r="S209" s="29">
        <v>2</v>
      </c>
      <c r="T209" s="29">
        <v>7</v>
      </c>
      <c r="U209" s="29">
        <v>2</v>
      </c>
      <c r="V209" s="29">
        <v>3</v>
      </c>
      <c r="W209" s="29">
        <v>3</v>
      </c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2</v>
      </c>
      <c r="AT209" s="30" t="s">
        <v>121</v>
      </c>
      <c r="AU209" s="31"/>
      <c r="AV209" s="29"/>
      <c r="AW209" s="29"/>
      <c r="AX209" s="29"/>
      <c r="AY209" s="27"/>
      <c r="AZ209" s="27"/>
      <c r="BA209" s="27"/>
      <c r="BB209" s="27"/>
      <c r="BC209" s="28">
        <v>41094</v>
      </c>
      <c r="BD209" s="27"/>
      <c r="BE209" s="27"/>
      <c r="BF209" s="29">
        <v>1</v>
      </c>
      <c r="BG209" s="29">
        <v>1</v>
      </c>
      <c r="BH209" s="29">
        <v>1</v>
      </c>
      <c r="BI209" s="29">
        <v>1</v>
      </c>
      <c r="BJ209" s="27" t="s">
        <v>159</v>
      </c>
      <c r="BK209" s="27" t="s">
        <v>121</v>
      </c>
      <c r="BL209" s="27" t="s">
        <v>159</v>
      </c>
      <c r="BM209" s="27" t="s">
        <v>121</v>
      </c>
      <c r="BN209" s="27" t="s">
        <v>159</v>
      </c>
      <c r="BO209" s="27" t="s">
        <v>160</v>
      </c>
      <c r="BP209" s="27" t="s">
        <v>122</v>
      </c>
      <c r="BQ209" s="29">
        <v>1</v>
      </c>
      <c r="BR209" s="27" t="s">
        <v>122</v>
      </c>
      <c r="BS209" s="27" t="s">
        <v>121</v>
      </c>
      <c r="BT209" s="27" t="s">
        <v>159</v>
      </c>
      <c r="BU209" s="29"/>
      <c r="BV209" s="29"/>
      <c r="BW209" s="29"/>
      <c r="BX209" s="29"/>
      <c r="BY209" s="30"/>
      <c r="BZ209" s="31">
        <v>2</v>
      </c>
      <c r="CA209" s="27"/>
      <c r="CB209" s="27"/>
      <c r="CC209" s="29">
        <v>1</v>
      </c>
      <c r="CD209" s="29">
        <v>1</v>
      </c>
      <c r="CE209" s="30">
        <v>1</v>
      </c>
      <c r="CF209" s="32">
        <v>1.9999999999999185E-05</v>
      </c>
      <c r="CG209" s="33">
        <v>1.9999999999999185E-05</v>
      </c>
      <c r="CH209" s="29">
        <f>IF(CG209&lt;0.00015,1,0)</f>
        <v>1</v>
      </c>
      <c r="CI209" s="34">
        <v>-6.999999999379725E-05</v>
      </c>
      <c r="CJ209" s="33">
        <v>6.999999999379725E-05</v>
      </c>
      <c r="CK209" s="29">
        <f>IF(CJ209&lt;0.00015,1,0)</f>
        <v>1</v>
      </c>
      <c r="CL209" s="29">
        <f>IF(AND(CH209=1,CK209=1),1,0)</f>
        <v>1</v>
      </c>
      <c r="CM209" s="30">
        <f>IF(OR(CH209=1,CK209=1),1,0)</f>
        <v>1</v>
      </c>
      <c r="CN209" s="35">
        <v>1</v>
      </c>
      <c r="CO209" s="36" t="b">
        <f>IF(OR(BU209=AO209,BU209=AN209,BU209=AL209,BW209=AO209,BW209=AN209,BW209=AL209),TRUE,FALSE)</f>
        <v>1</v>
      </c>
      <c r="CP209" s="30"/>
      <c r="CQ209" s="30">
        <v>1</v>
      </c>
      <c r="CR209" s="29">
        <v>1</v>
      </c>
      <c r="CS209" s="31" t="str">
        <f>IF(AND(BZ209=2,CN209=1,OR(CO209=TRUE,CP209="VERIFIED")),"YES","NO")</f>
        <v>YES</v>
      </c>
      <c r="CT209" s="30"/>
    </row>
    <row r="210" spans="1:98" ht="12.75">
      <c r="A210" s="31" t="s">
        <v>355</v>
      </c>
      <c r="B210" s="27" t="s">
        <v>353</v>
      </c>
      <c r="C210" s="28">
        <v>41088</v>
      </c>
      <c r="D210" s="27" t="s">
        <v>119</v>
      </c>
      <c r="E210" s="27" t="s">
        <v>120</v>
      </c>
      <c r="F210" s="27"/>
      <c r="G210" s="29"/>
      <c r="H210" s="29"/>
      <c r="I210" s="29"/>
      <c r="J210" s="29"/>
      <c r="K210" s="29"/>
      <c r="L210" s="29"/>
      <c r="M210" s="29"/>
      <c r="N210" s="29"/>
      <c r="O210" s="29"/>
      <c r="P210" s="29">
        <v>1</v>
      </c>
      <c r="Q210" s="29">
        <v>1</v>
      </c>
      <c r="R210" s="29">
        <v>1</v>
      </c>
      <c r="S210" s="29">
        <v>1</v>
      </c>
      <c r="T210" s="29">
        <v>5</v>
      </c>
      <c r="U210" s="29">
        <v>2</v>
      </c>
      <c r="V210" s="29">
        <v>3</v>
      </c>
      <c r="W210" s="29">
        <v>3</v>
      </c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>
        <v>2</v>
      </c>
      <c r="AT210" s="30" t="s">
        <v>121</v>
      </c>
      <c r="AU210" s="31"/>
      <c r="AV210" s="29"/>
      <c r="AW210" s="29"/>
      <c r="AX210" s="29"/>
      <c r="AY210" s="27"/>
      <c r="AZ210" s="27"/>
      <c r="BA210" s="27"/>
      <c r="BB210" s="27"/>
      <c r="BC210" s="28">
        <v>41094</v>
      </c>
      <c r="BD210" s="27"/>
      <c r="BE210" s="27"/>
      <c r="BF210" s="29">
        <v>1</v>
      </c>
      <c r="BG210" s="29">
        <v>1</v>
      </c>
      <c r="BH210" s="29">
        <v>1</v>
      </c>
      <c r="BI210" s="29">
        <v>1</v>
      </c>
      <c r="BJ210" s="27" t="s">
        <v>159</v>
      </c>
      <c r="BK210" s="27" t="s">
        <v>121</v>
      </c>
      <c r="BL210" s="27" t="s">
        <v>159</v>
      </c>
      <c r="BM210" s="27" t="s">
        <v>121</v>
      </c>
      <c r="BN210" s="27" t="s">
        <v>159</v>
      </c>
      <c r="BO210" s="27" t="s">
        <v>160</v>
      </c>
      <c r="BP210" s="27" t="s">
        <v>122</v>
      </c>
      <c r="BQ210" s="27" t="s">
        <v>159</v>
      </c>
      <c r="BR210" s="27" t="s">
        <v>121</v>
      </c>
      <c r="BS210" s="27" t="s">
        <v>121</v>
      </c>
      <c r="BT210" s="27" t="s">
        <v>122</v>
      </c>
      <c r="BU210" s="27"/>
      <c r="BV210" s="27"/>
      <c r="BW210" s="29"/>
      <c r="BX210" s="29"/>
      <c r="BY210" s="30"/>
      <c r="BZ210" s="31">
        <v>2</v>
      </c>
      <c r="CA210" s="27"/>
      <c r="CB210" s="27"/>
      <c r="CC210" s="29">
        <v>1</v>
      </c>
      <c r="CD210" s="29">
        <v>1</v>
      </c>
      <c r="CE210" s="30">
        <v>1</v>
      </c>
      <c r="CF210" s="32">
        <v>-1.9999999999999185E-05</v>
      </c>
      <c r="CG210" s="33">
        <v>1.9999999999999185E-05</v>
      </c>
      <c r="CH210" s="29">
        <f>IF(CG210&lt;0.00015,1,0)</f>
        <v>1</v>
      </c>
      <c r="CI210" s="34">
        <v>5.999999999772854E-05</v>
      </c>
      <c r="CJ210" s="33">
        <v>5.999999999772854E-05</v>
      </c>
      <c r="CK210" s="29">
        <f>IF(CJ210&lt;0.00015,1,0)</f>
        <v>1</v>
      </c>
      <c r="CL210" s="29">
        <f>IF(AND(CH210=1,CK210=1),1,0)</f>
        <v>1</v>
      </c>
      <c r="CM210" s="30">
        <f>IF(OR(CH210=1,CK210=1),1,0)</f>
        <v>1</v>
      </c>
      <c r="CN210" s="35">
        <v>1</v>
      </c>
      <c r="CO210" s="36" t="b">
        <f>FALSE</f>
        <v>0</v>
      </c>
      <c r="CP210" s="30" t="s">
        <v>236</v>
      </c>
      <c r="CQ210" s="30">
        <v>1</v>
      </c>
      <c r="CR210" s="29">
        <v>1</v>
      </c>
      <c r="CS210" s="31" t="str">
        <f>IF(AND(BZ210=2,CN210=1,OR(CO210=TRUE,CP210="VERIFIED")),"YES","NO")</f>
        <v>YES</v>
      </c>
      <c r="CT210" s="30"/>
    </row>
    <row r="211" spans="1:98" ht="12.75">
      <c r="A211" s="31" t="s">
        <v>356</v>
      </c>
      <c r="B211" s="27" t="s">
        <v>353</v>
      </c>
      <c r="C211" s="28">
        <v>41087</v>
      </c>
      <c r="D211" s="27" t="s">
        <v>119</v>
      </c>
      <c r="E211" s="27" t="s">
        <v>120</v>
      </c>
      <c r="F211" s="27"/>
      <c r="G211" s="29"/>
      <c r="H211" s="29"/>
      <c r="I211" s="29"/>
      <c r="J211" s="29"/>
      <c r="K211" s="29"/>
      <c r="L211" s="29"/>
      <c r="M211" s="29"/>
      <c r="N211" s="29"/>
      <c r="O211" s="29"/>
      <c r="P211" s="29">
        <v>1</v>
      </c>
      <c r="Q211" s="29">
        <v>1</v>
      </c>
      <c r="R211" s="29">
        <v>1</v>
      </c>
      <c r="S211" s="29">
        <v>2</v>
      </c>
      <c r="T211" s="29">
        <v>1</v>
      </c>
      <c r="U211" s="29">
        <v>2</v>
      </c>
      <c r="V211" s="29">
        <v>3</v>
      </c>
      <c r="W211" s="29">
        <v>3</v>
      </c>
      <c r="X211" s="29">
        <v>2</v>
      </c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>
        <v>2</v>
      </c>
      <c r="AT211" s="30" t="s">
        <v>121</v>
      </c>
      <c r="AU211" s="31"/>
      <c r="AV211" s="29"/>
      <c r="AW211" s="29"/>
      <c r="AX211" s="29"/>
      <c r="AY211" s="27"/>
      <c r="AZ211" s="27"/>
      <c r="BA211" s="27"/>
      <c r="BB211" s="27"/>
      <c r="BC211" s="28">
        <v>41094</v>
      </c>
      <c r="BD211" s="27"/>
      <c r="BE211" s="27"/>
      <c r="BF211" s="29">
        <v>1</v>
      </c>
      <c r="BG211" s="29">
        <v>1</v>
      </c>
      <c r="BH211" s="29">
        <v>1</v>
      </c>
      <c r="BI211" s="29">
        <v>1</v>
      </c>
      <c r="BJ211" s="27" t="s">
        <v>159</v>
      </c>
      <c r="BK211" s="27" t="s">
        <v>121</v>
      </c>
      <c r="BL211" s="27" t="s">
        <v>159</v>
      </c>
      <c r="BM211" s="27" t="s">
        <v>121</v>
      </c>
      <c r="BN211" s="27" t="s">
        <v>159</v>
      </c>
      <c r="BO211" s="27" t="s">
        <v>160</v>
      </c>
      <c r="BP211" s="27" t="s">
        <v>122</v>
      </c>
      <c r="BQ211" s="29">
        <v>1</v>
      </c>
      <c r="BR211" s="27" t="s">
        <v>122</v>
      </c>
      <c r="BS211" s="27" t="s">
        <v>121</v>
      </c>
      <c r="BT211" s="27" t="s">
        <v>159</v>
      </c>
      <c r="BU211" s="29"/>
      <c r="BV211" s="29"/>
      <c r="BW211" s="29"/>
      <c r="BX211" s="29"/>
      <c r="BY211" s="30"/>
      <c r="BZ211" s="31">
        <v>1</v>
      </c>
      <c r="CA211" s="27"/>
      <c r="CB211" s="27"/>
      <c r="CC211" s="29">
        <v>2</v>
      </c>
      <c r="CD211" s="29">
        <v>2</v>
      </c>
      <c r="CE211" s="30" t="s">
        <v>121</v>
      </c>
      <c r="CF211" s="32">
        <v>-0.04998999999999999</v>
      </c>
      <c r="CG211" s="33">
        <v>0.04998999999999999</v>
      </c>
      <c r="CH211" s="29">
        <f>IF(CG211&lt;0.00015,1,0)</f>
        <v>0</v>
      </c>
      <c r="CI211" s="34">
        <v>-2.9999999995311555E-05</v>
      </c>
      <c r="CJ211" s="33">
        <v>2.9999999995311555E-05</v>
      </c>
      <c r="CK211" s="29">
        <f>IF(CJ211&lt;0.00015,1,0)</f>
        <v>1</v>
      </c>
      <c r="CL211" s="29">
        <f>IF(AND(CH211=1,CK211=1),1,0)</f>
        <v>0</v>
      </c>
      <c r="CM211" s="30">
        <f>IF(OR(CH211=1,CK211=1),1,0)</f>
        <v>1</v>
      </c>
      <c r="CN211" s="35">
        <v>1</v>
      </c>
      <c r="CO211" s="36" t="s">
        <v>124</v>
      </c>
      <c r="CP211" s="30"/>
      <c r="CQ211" s="30">
        <v>1</v>
      </c>
      <c r="CR211" s="37">
        <v>1</v>
      </c>
      <c r="CS211" s="31" t="str">
        <f>IF(AND(BZ211=2,CN211=1,OR(CO211=TRUE,CP211="VERIFIED")),"YES","NO")</f>
        <v>NO</v>
      </c>
      <c r="CT211" s="40" t="s">
        <v>124</v>
      </c>
    </row>
    <row r="212" spans="1:98" ht="12.75">
      <c r="A212" s="31" t="s">
        <v>357</v>
      </c>
      <c r="B212" s="27" t="s">
        <v>353</v>
      </c>
      <c r="C212" s="28">
        <v>41088</v>
      </c>
      <c r="D212" s="27" t="s">
        <v>119</v>
      </c>
      <c r="E212" s="27" t="s">
        <v>120</v>
      </c>
      <c r="F212" s="27"/>
      <c r="G212" s="29"/>
      <c r="H212" s="29"/>
      <c r="I212" s="29"/>
      <c r="J212" s="29"/>
      <c r="K212" s="29"/>
      <c r="L212" s="29"/>
      <c r="M212" s="29"/>
      <c r="N212" s="29"/>
      <c r="O212" s="29"/>
      <c r="P212" s="29">
        <v>1</v>
      </c>
      <c r="Q212" s="29">
        <v>1</v>
      </c>
      <c r="R212" s="29">
        <v>1</v>
      </c>
      <c r="S212" s="29">
        <v>2</v>
      </c>
      <c r="T212" s="29">
        <v>2</v>
      </c>
      <c r="U212" s="29">
        <v>2</v>
      </c>
      <c r="V212" s="29">
        <v>3</v>
      </c>
      <c r="W212" s="29">
        <v>3</v>
      </c>
      <c r="X212" s="29">
        <v>2</v>
      </c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>
        <v>2</v>
      </c>
      <c r="AT212" s="30" t="s">
        <v>121</v>
      </c>
      <c r="AU212" s="31"/>
      <c r="AV212" s="29"/>
      <c r="AW212" s="29"/>
      <c r="AX212" s="29"/>
      <c r="AY212" s="29"/>
      <c r="AZ212" s="27"/>
      <c r="BA212" s="27"/>
      <c r="BB212" s="27"/>
      <c r="BC212" s="28">
        <v>41094</v>
      </c>
      <c r="BD212" s="27"/>
      <c r="BE212" s="27"/>
      <c r="BF212" s="29">
        <v>1</v>
      </c>
      <c r="BG212" s="29">
        <v>1</v>
      </c>
      <c r="BH212" s="29">
        <v>1</v>
      </c>
      <c r="BI212" s="29">
        <v>1</v>
      </c>
      <c r="BJ212" s="27" t="s">
        <v>159</v>
      </c>
      <c r="BK212" s="27" t="s">
        <v>121</v>
      </c>
      <c r="BL212" s="27" t="s">
        <v>159</v>
      </c>
      <c r="BM212" s="27" t="s">
        <v>121</v>
      </c>
      <c r="BN212" s="27" t="s">
        <v>159</v>
      </c>
      <c r="BO212" s="27" t="s">
        <v>160</v>
      </c>
      <c r="BP212" s="27" t="s">
        <v>122</v>
      </c>
      <c r="BQ212" s="27" t="s">
        <v>159</v>
      </c>
      <c r="BR212" s="27" t="s">
        <v>121</v>
      </c>
      <c r="BS212" s="27" t="s">
        <v>121</v>
      </c>
      <c r="BT212" s="27" t="s">
        <v>122</v>
      </c>
      <c r="BU212" s="27"/>
      <c r="BV212" s="27"/>
      <c r="BW212" s="29"/>
      <c r="BX212" s="29"/>
      <c r="BY212" s="30"/>
      <c r="BZ212" s="31">
        <v>2</v>
      </c>
      <c r="CA212" s="27"/>
      <c r="CB212" s="27"/>
      <c r="CC212" s="29">
        <v>1</v>
      </c>
      <c r="CD212" s="29">
        <v>1</v>
      </c>
      <c r="CE212" s="30">
        <v>1</v>
      </c>
      <c r="CF212" s="32">
        <v>7.000000000000062E-05</v>
      </c>
      <c r="CG212" s="33">
        <v>7.000000000000062E-05</v>
      </c>
      <c r="CH212" s="29">
        <f>IF(CG212&lt;0.00015,1,0)</f>
        <v>1</v>
      </c>
      <c r="CI212" s="34">
        <v>-7.000000000090267E-05</v>
      </c>
      <c r="CJ212" s="33">
        <v>7.000000000090267E-05</v>
      </c>
      <c r="CK212" s="29">
        <f>IF(CJ212&lt;0.00015,1,0)</f>
        <v>1</v>
      </c>
      <c r="CL212" s="29">
        <f>IF(AND(CH212=1,CK212=1),1,0)</f>
        <v>1</v>
      </c>
      <c r="CM212" s="30">
        <f>IF(OR(CH212=1,CK212=1),1,0)</f>
        <v>1</v>
      </c>
      <c r="CN212" s="35">
        <v>1</v>
      </c>
      <c r="CO212" s="36" t="b">
        <f>FALSE</f>
        <v>0</v>
      </c>
      <c r="CP212" s="30" t="s">
        <v>236</v>
      </c>
      <c r="CQ212" s="30">
        <v>1</v>
      </c>
      <c r="CR212" s="29">
        <v>1</v>
      </c>
      <c r="CS212" s="31" t="str">
        <f>IF(AND(BZ212=2,CN212=1,OR(CO212=TRUE,CP212="VERIFIED")),"YES","NO")</f>
        <v>YES</v>
      </c>
      <c r="CT212" s="30"/>
    </row>
    <row r="213" spans="1:98" ht="12.75">
      <c r="A213" s="31" t="s">
        <v>358</v>
      </c>
      <c r="B213" s="27" t="s">
        <v>353</v>
      </c>
      <c r="C213" s="28">
        <v>41088</v>
      </c>
      <c r="D213" s="27" t="s">
        <v>119</v>
      </c>
      <c r="E213" s="27" t="s">
        <v>120</v>
      </c>
      <c r="F213" s="27"/>
      <c r="G213" s="29"/>
      <c r="H213" s="29"/>
      <c r="I213" s="29"/>
      <c r="J213" s="29"/>
      <c r="K213" s="29"/>
      <c r="L213" s="29"/>
      <c r="M213" s="29"/>
      <c r="N213" s="29"/>
      <c r="O213" s="29"/>
      <c r="P213" s="29">
        <v>1</v>
      </c>
      <c r="Q213" s="29">
        <v>1</v>
      </c>
      <c r="R213" s="29">
        <v>1</v>
      </c>
      <c r="S213" s="29">
        <v>1</v>
      </c>
      <c r="T213" s="29">
        <v>1</v>
      </c>
      <c r="U213" s="29">
        <v>2</v>
      </c>
      <c r="V213" s="29">
        <v>3</v>
      </c>
      <c r="W213" s="29">
        <v>3</v>
      </c>
      <c r="X213" s="29">
        <v>2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>
        <v>2</v>
      </c>
      <c r="AT213" s="30" t="s">
        <v>121</v>
      </c>
      <c r="AU213" s="31"/>
      <c r="AV213" s="29"/>
      <c r="AW213" s="29"/>
      <c r="AX213" s="29"/>
      <c r="AY213" s="29"/>
      <c r="AZ213" s="29"/>
      <c r="BA213" s="27"/>
      <c r="BB213" s="27"/>
      <c r="BC213" s="28">
        <v>41094</v>
      </c>
      <c r="BD213" s="27"/>
      <c r="BE213" s="27"/>
      <c r="BF213" s="29">
        <v>1</v>
      </c>
      <c r="BG213" s="29">
        <v>1</v>
      </c>
      <c r="BH213" s="29">
        <v>1</v>
      </c>
      <c r="BI213" s="29">
        <v>1</v>
      </c>
      <c r="BJ213" s="27" t="s">
        <v>159</v>
      </c>
      <c r="BK213" s="27" t="s">
        <v>121</v>
      </c>
      <c r="BL213" s="27" t="s">
        <v>159</v>
      </c>
      <c r="BM213" s="27" t="s">
        <v>121</v>
      </c>
      <c r="BN213" s="27" t="s">
        <v>159</v>
      </c>
      <c r="BO213" s="27" t="s">
        <v>160</v>
      </c>
      <c r="BP213" s="27" t="s">
        <v>122</v>
      </c>
      <c r="BQ213" s="27" t="s">
        <v>159</v>
      </c>
      <c r="BR213" s="27" t="s">
        <v>121</v>
      </c>
      <c r="BS213" s="27" t="s">
        <v>121</v>
      </c>
      <c r="BT213" s="27" t="s">
        <v>122</v>
      </c>
      <c r="BU213" s="27"/>
      <c r="BV213" s="27"/>
      <c r="BW213" s="29"/>
      <c r="BX213" s="29"/>
      <c r="BY213" s="30"/>
      <c r="BZ213" s="31">
        <v>2</v>
      </c>
      <c r="CA213" s="27"/>
      <c r="CB213" s="27"/>
      <c r="CC213" s="29">
        <v>1</v>
      </c>
      <c r="CD213" s="29">
        <v>1</v>
      </c>
      <c r="CE213" s="30">
        <v>1</v>
      </c>
      <c r="CF213" s="32">
        <v>5.000000000000143E-05</v>
      </c>
      <c r="CG213" s="33">
        <v>5.000000000000143E-05</v>
      </c>
      <c r="CH213" s="29">
        <f>IF(CG213&lt;0.00015,1,0)</f>
        <v>1</v>
      </c>
      <c r="CI213" s="34">
        <v>-1.9999999999242846E-05</v>
      </c>
      <c r="CJ213" s="33">
        <v>1.9999999999242846E-05</v>
      </c>
      <c r="CK213" s="29">
        <f>IF(CJ213&lt;0.00015,1,0)</f>
        <v>1</v>
      </c>
      <c r="CL213" s="29">
        <f>IF(AND(CH213=1,CK213=1),1,0)</f>
        <v>1</v>
      </c>
      <c r="CM213" s="30">
        <f>IF(OR(CH213=1,CK213=1),1,0)</f>
        <v>1</v>
      </c>
      <c r="CN213" s="35">
        <v>1</v>
      </c>
      <c r="CO213" s="36" t="b">
        <f>FALSE</f>
        <v>0</v>
      </c>
      <c r="CP213" s="30" t="s">
        <v>236</v>
      </c>
      <c r="CQ213" s="30">
        <v>1</v>
      </c>
      <c r="CR213" s="29">
        <v>1</v>
      </c>
      <c r="CS213" s="31" t="str">
        <f>IF(AND(BZ213=2,CN213=1,OR(CO213=TRUE,CP213="VERIFIED")),"YES","NO")</f>
        <v>YES</v>
      </c>
      <c r="CT213" s="30"/>
    </row>
    <row r="214" spans="1:98" ht="12.75">
      <c r="A214" s="31" t="s">
        <v>359</v>
      </c>
      <c r="B214" s="27" t="s">
        <v>353</v>
      </c>
      <c r="C214" s="28">
        <v>41087</v>
      </c>
      <c r="D214" s="27" t="s">
        <v>119</v>
      </c>
      <c r="E214" s="27" t="s">
        <v>120</v>
      </c>
      <c r="F214" s="27"/>
      <c r="G214" s="29"/>
      <c r="H214" s="29"/>
      <c r="I214" s="29"/>
      <c r="J214" s="29"/>
      <c r="K214" s="29"/>
      <c r="L214" s="29"/>
      <c r="M214" s="29"/>
      <c r="N214" s="29"/>
      <c r="O214" s="29"/>
      <c r="P214" s="29">
        <v>1</v>
      </c>
      <c r="Q214" s="29">
        <v>1</v>
      </c>
      <c r="R214" s="29">
        <v>1</v>
      </c>
      <c r="S214" s="29">
        <v>2</v>
      </c>
      <c r="T214" s="29">
        <v>6</v>
      </c>
      <c r="U214" s="29">
        <v>2</v>
      </c>
      <c r="V214" s="29">
        <v>3</v>
      </c>
      <c r="W214" s="29">
        <v>3</v>
      </c>
      <c r="X214" s="29">
        <v>2</v>
      </c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>
        <v>2</v>
      </c>
      <c r="AT214" s="30" t="s">
        <v>121</v>
      </c>
      <c r="AU214" s="31"/>
      <c r="AV214" s="29"/>
      <c r="AW214" s="29"/>
      <c r="AX214" s="29"/>
      <c r="AY214" s="27"/>
      <c r="AZ214" s="27"/>
      <c r="BA214" s="27"/>
      <c r="BB214" s="27"/>
      <c r="BC214" s="28">
        <v>41094</v>
      </c>
      <c r="BD214" s="27"/>
      <c r="BE214" s="27"/>
      <c r="BF214" s="29">
        <v>1</v>
      </c>
      <c r="BG214" s="29">
        <v>1</v>
      </c>
      <c r="BH214" s="29">
        <v>1</v>
      </c>
      <c r="BI214" s="29">
        <v>1</v>
      </c>
      <c r="BJ214" s="27" t="s">
        <v>159</v>
      </c>
      <c r="BK214" s="27" t="s">
        <v>121</v>
      </c>
      <c r="BL214" s="27" t="s">
        <v>159</v>
      </c>
      <c r="BM214" s="27" t="s">
        <v>121</v>
      </c>
      <c r="BN214" s="27" t="s">
        <v>159</v>
      </c>
      <c r="BO214" s="27" t="s">
        <v>160</v>
      </c>
      <c r="BP214" s="27" t="s">
        <v>122</v>
      </c>
      <c r="BQ214" s="29">
        <v>1</v>
      </c>
      <c r="BR214" s="27" t="s">
        <v>122</v>
      </c>
      <c r="BS214" s="27" t="s">
        <v>121</v>
      </c>
      <c r="BT214" s="27" t="s">
        <v>122</v>
      </c>
      <c r="BU214" s="27"/>
      <c r="BV214" s="27"/>
      <c r="BW214" s="29"/>
      <c r="BX214" s="29"/>
      <c r="BY214" s="30"/>
      <c r="BZ214" s="31">
        <v>2</v>
      </c>
      <c r="CA214" s="27"/>
      <c r="CB214" s="27"/>
      <c r="CC214" s="29">
        <v>1</v>
      </c>
      <c r="CD214" s="29">
        <v>1</v>
      </c>
      <c r="CE214" s="30">
        <v>1</v>
      </c>
      <c r="CF214" s="32">
        <v>0</v>
      </c>
      <c r="CG214" s="33">
        <v>0</v>
      </c>
      <c r="CH214" s="29">
        <f>IF(CG214&lt;0.00015,1,0)</f>
        <v>1</v>
      </c>
      <c r="CI214" s="34">
        <v>-3.999999999848569E-05</v>
      </c>
      <c r="CJ214" s="33">
        <v>3.999999999848569E-05</v>
      </c>
      <c r="CK214" s="29">
        <f>IF(CJ214&lt;0.00015,1,0)</f>
        <v>1</v>
      </c>
      <c r="CL214" s="29">
        <f>IF(AND(CH214=1,CK214=1),1,0)</f>
        <v>1</v>
      </c>
      <c r="CM214" s="30">
        <f>IF(OR(CH214=1,CK214=1),1,0)</f>
        <v>1</v>
      </c>
      <c r="CN214" s="35">
        <v>1</v>
      </c>
      <c r="CO214" s="36" t="b">
        <f>IF(OR(BU214=AO214,BU214=AN214,BU214=AL214,BW214=AO214,BW214=AN214,BW214=AL214),TRUE,FALSE)</f>
        <v>1</v>
      </c>
      <c r="CP214" s="30"/>
      <c r="CQ214" s="30">
        <v>1</v>
      </c>
      <c r="CR214" s="29">
        <v>1</v>
      </c>
      <c r="CS214" s="31" t="str">
        <f>IF(AND(BZ214=2,CN214=1,OR(CO214=TRUE,CP214="VERIFIED")),"YES","NO")</f>
        <v>YES</v>
      </c>
      <c r="CT214" s="30"/>
    </row>
    <row r="215" spans="1:98" ht="12.75">
      <c r="A215" s="31" t="s">
        <v>360</v>
      </c>
      <c r="B215" s="27" t="s">
        <v>353</v>
      </c>
      <c r="C215" s="28">
        <v>41087</v>
      </c>
      <c r="D215" s="27" t="s">
        <v>119</v>
      </c>
      <c r="E215" s="27" t="s">
        <v>120</v>
      </c>
      <c r="F215" s="27"/>
      <c r="G215" s="29"/>
      <c r="H215" s="29"/>
      <c r="I215" s="29"/>
      <c r="J215" s="29"/>
      <c r="K215" s="29"/>
      <c r="L215" s="29"/>
      <c r="M215" s="29"/>
      <c r="N215" s="29"/>
      <c r="O215" s="29"/>
      <c r="P215" s="29">
        <v>1</v>
      </c>
      <c r="Q215" s="29">
        <v>1</v>
      </c>
      <c r="R215" s="29">
        <v>1</v>
      </c>
      <c r="S215" s="29">
        <v>1</v>
      </c>
      <c r="T215" s="29">
        <v>0</v>
      </c>
      <c r="U215" s="29">
        <v>2</v>
      </c>
      <c r="V215" s="29">
        <v>3</v>
      </c>
      <c r="W215" s="29">
        <v>3</v>
      </c>
      <c r="X215" s="29">
        <v>2</v>
      </c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>
        <v>2</v>
      </c>
      <c r="AT215" s="30" t="s">
        <v>121</v>
      </c>
      <c r="AU215" s="31"/>
      <c r="AV215" s="29"/>
      <c r="AW215" s="29"/>
      <c r="AX215" s="29"/>
      <c r="AY215" s="27"/>
      <c r="AZ215" s="27"/>
      <c r="BA215" s="27"/>
      <c r="BB215" s="27"/>
      <c r="BC215" s="28">
        <v>41094</v>
      </c>
      <c r="BD215" s="27"/>
      <c r="BE215" s="27"/>
      <c r="BF215" s="29">
        <v>1</v>
      </c>
      <c r="BG215" s="29">
        <v>1</v>
      </c>
      <c r="BH215" s="29">
        <v>1</v>
      </c>
      <c r="BI215" s="29">
        <v>1</v>
      </c>
      <c r="BJ215" s="27" t="s">
        <v>159</v>
      </c>
      <c r="BK215" s="27" t="s">
        <v>121</v>
      </c>
      <c r="BL215" s="27" t="s">
        <v>159</v>
      </c>
      <c r="BM215" s="27" t="s">
        <v>121</v>
      </c>
      <c r="BN215" s="27" t="s">
        <v>159</v>
      </c>
      <c r="BO215" s="27" t="s">
        <v>160</v>
      </c>
      <c r="BP215" s="27" t="s">
        <v>122</v>
      </c>
      <c r="BQ215" s="29">
        <v>1</v>
      </c>
      <c r="BR215" s="27" t="s">
        <v>122</v>
      </c>
      <c r="BS215" s="27" t="s">
        <v>121</v>
      </c>
      <c r="BT215" s="27" t="s">
        <v>122</v>
      </c>
      <c r="BU215" s="27"/>
      <c r="BV215" s="27"/>
      <c r="BW215" s="29"/>
      <c r="BX215" s="29"/>
      <c r="BY215" s="30"/>
      <c r="BZ215" s="31">
        <v>2</v>
      </c>
      <c r="CA215" s="27"/>
      <c r="CB215" s="27"/>
      <c r="CC215" s="29">
        <v>1</v>
      </c>
      <c r="CD215" s="29">
        <v>1</v>
      </c>
      <c r="CE215" s="30">
        <v>1</v>
      </c>
      <c r="CF215" s="32">
        <v>0</v>
      </c>
      <c r="CG215" s="33">
        <v>0</v>
      </c>
      <c r="CH215" s="29">
        <f>IF(CG215&lt;0.00015,1,0)</f>
        <v>1</v>
      </c>
      <c r="CI215" s="34">
        <v>0</v>
      </c>
      <c r="CJ215" s="33">
        <v>0</v>
      </c>
      <c r="CK215" s="29">
        <f>IF(CJ215&lt;0.00015,1,0)</f>
        <v>1</v>
      </c>
      <c r="CL215" s="29">
        <f>IF(AND(CH215=1,CK215=1),1,0)</f>
        <v>1</v>
      </c>
      <c r="CM215" s="30">
        <f>IF(OR(CH215=1,CK215=1),1,0)</f>
        <v>1</v>
      </c>
      <c r="CN215" s="35">
        <v>1</v>
      </c>
      <c r="CO215" s="36" t="b">
        <f>IF(OR(BU215=AO215,BU215=AN215,BU215=AL215,BW215=AO215,BW215=AN215,BW215=AL215),TRUE,FALSE)</f>
        <v>1</v>
      </c>
      <c r="CP215" s="30"/>
      <c r="CQ215" s="30">
        <v>1</v>
      </c>
      <c r="CR215" s="29">
        <v>1</v>
      </c>
      <c r="CS215" s="31" t="str">
        <f>IF(AND(BZ215=2,CN215=1,OR(CO215=TRUE,CP215="VERIFIED")),"YES","NO")</f>
        <v>YES</v>
      </c>
      <c r="CT215" s="30"/>
    </row>
    <row r="216" spans="1:98" ht="12.75">
      <c r="A216" s="31" t="s">
        <v>361</v>
      </c>
      <c r="B216" s="27" t="s">
        <v>353</v>
      </c>
      <c r="C216" s="28">
        <v>41087</v>
      </c>
      <c r="D216" s="27" t="s">
        <v>119</v>
      </c>
      <c r="E216" s="27" t="s">
        <v>120</v>
      </c>
      <c r="F216" s="27"/>
      <c r="G216" s="29"/>
      <c r="H216" s="29"/>
      <c r="I216" s="29"/>
      <c r="J216" s="29"/>
      <c r="K216" s="29"/>
      <c r="L216" s="29"/>
      <c r="M216" s="29"/>
      <c r="N216" s="29"/>
      <c r="O216" s="29"/>
      <c r="P216" s="29">
        <v>1</v>
      </c>
      <c r="Q216" s="29">
        <v>1</v>
      </c>
      <c r="R216" s="29">
        <v>1</v>
      </c>
      <c r="S216" s="29">
        <v>2</v>
      </c>
      <c r="T216" s="29">
        <v>4</v>
      </c>
      <c r="U216" s="29">
        <v>2</v>
      </c>
      <c r="V216" s="29">
        <v>3</v>
      </c>
      <c r="W216" s="29">
        <v>3</v>
      </c>
      <c r="X216" s="29">
        <v>2</v>
      </c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>
        <v>2</v>
      </c>
      <c r="AT216" s="30" t="s">
        <v>121</v>
      </c>
      <c r="AU216" s="31"/>
      <c r="AV216" s="29"/>
      <c r="AW216" s="29"/>
      <c r="AX216" s="29"/>
      <c r="AY216" s="29"/>
      <c r="AZ216" s="29"/>
      <c r="BA216" s="29"/>
      <c r="BB216" s="29"/>
      <c r="BC216" s="28">
        <v>41102</v>
      </c>
      <c r="BD216" s="29"/>
      <c r="BE216" s="29"/>
      <c r="BF216" s="29">
        <v>1</v>
      </c>
      <c r="BG216" s="29">
        <v>1</v>
      </c>
      <c r="BH216" s="29">
        <v>1</v>
      </c>
      <c r="BI216" s="29">
        <v>1</v>
      </c>
      <c r="BJ216" s="29">
        <v>2</v>
      </c>
      <c r="BK216" s="29" t="s">
        <v>121</v>
      </c>
      <c r="BL216" s="29">
        <v>2</v>
      </c>
      <c r="BM216" s="29" t="s">
        <v>121</v>
      </c>
      <c r="BN216" s="29">
        <v>2</v>
      </c>
      <c r="BO216" s="29">
        <v>3</v>
      </c>
      <c r="BP216" s="29">
        <v>1</v>
      </c>
      <c r="BQ216" s="29">
        <v>1</v>
      </c>
      <c r="BR216" s="29">
        <v>1</v>
      </c>
      <c r="BS216" s="29" t="s">
        <v>121</v>
      </c>
      <c r="BT216" s="29">
        <v>1</v>
      </c>
      <c r="BU216" s="29"/>
      <c r="BV216" s="29"/>
      <c r="BW216" s="29"/>
      <c r="BX216" s="29"/>
      <c r="BY216" s="30"/>
      <c r="BZ216" s="31">
        <v>1</v>
      </c>
      <c r="CA216" s="27"/>
      <c r="CB216" s="27"/>
      <c r="CC216" s="29">
        <v>2</v>
      </c>
      <c r="CD216" s="29">
        <v>1</v>
      </c>
      <c r="CE216" s="30" t="s">
        <v>121</v>
      </c>
      <c r="CF216" s="32">
        <v>0.0018700000000000001</v>
      </c>
      <c r="CG216" s="33">
        <v>0.0018700000000000001</v>
      </c>
      <c r="CH216" s="29">
        <f>IF(CG216&lt;0.00015,1,0)</f>
        <v>0</v>
      </c>
      <c r="CI216" s="34">
        <v>0.004379999999997608</v>
      </c>
      <c r="CJ216" s="33">
        <v>0.004379999999997608</v>
      </c>
      <c r="CK216" s="29">
        <f>IF(CJ216&lt;0.00015,1,0)</f>
        <v>0</v>
      </c>
      <c r="CL216" s="29">
        <f>IF(AND(CH216=1,CK216=1),1,0)</f>
        <v>0</v>
      </c>
      <c r="CM216" s="30">
        <f>IF(OR(CH216=1,CK216=1),1,0)</f>
        <v>0</v>
      </c>
      <c r="CN216" s="35">
        <v>1</v>
      </c>
      <c r="CO216" s="36" t="s">
        <v>124</v>
      </c>
      <c r="CP216" s="30"/>
      <c r="CQ216" s="30">
        <v>1</v>
      </c>
      <c r="CR216" s="37">
        <v>1</v>
      </c>
      <c r="CS216" s="31" t="str">
        <f>IF(AND(BZ216=2,CN216=1,OR(CO216=TRUE,CP216="VERIFIED")),"YES","NO")</f>
        <v>NO</v>
      </c>
      <c r="CT216" s="40" t="s">
        <v>124</v>
      </c>
    </row>
    <row r="217" spans="1:98" ht="12.75">
      <c r="A217" s="31" t="s">
        <v>362</v>
      </c>
      <c r="B217" s="27" t="s">
        <v>353</v>
      </c>
      <c r="C217" s="28">
        <v>41087</v>
      </c>
      <c r="D217" s="27" t="s">
        <v>119</v>
      </c>
      <c r="E217" s="27" t="s">
        <v>120</v>
      </c>
      <c r="F217" s="27"/>
      <c r="G217" s="29"/>
      <c r="H217" s="29"/>
      <c r="I217" s="29"/>
      <c r="J217" s="29"/>
      <c r="K217" s="29"/>
      <c r="L217" s="29"/>
      <c r="M217" s="29"/>
      <c r="N217" s="29"/>
      <c r="O217" s="29"/>
      <c r="P217" s="29">
        <v>1</v>
      </c>
      <c r="Q217" s="29">
        <v>1</v>
      </c>
      <c r="R217" s="29">
        <v>1</v>
      </c>
      <c r="S217" s="29">
        <v>1</v>
      </c>
      <c r="T217" s="29">
        <v>0</v>
      </c>
      <c r="U217" s="29">
        <v>2</v>
      </c>
      <c r="V217" s="29">
        <v>3</v>
      </c>
      <c r="W217" s="29">
        <v>3</v>
      </c>
      <c r="X217" s="29">
        <v>2</v>
      </c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>
        <v>2</v>
      </c>
      <c r="AT217" s="30" t="s">
        <v>121</v>
      </c>
      <c r="AU217" s="31"/>
      <c r="AV217" s="29"/>
      <c r="AW217" s="29"/>
      <c r="AX217" s="29"/>
      <c r="AY217" s="29"/>
      <c r="AZ217" s="29"/>
      <c r="BA217" s="29"/>
      <c r="BB217" s="29"/>
      <c r="BC217" s="28">
        <v>41102</v>
      </c>
      <c r="BD217" s="29"/>
      <c r="BE217" s="29"/>
      <c r="BF217" s="29">
        <v>1</v>
      </c>
      <c r="BG217" s="29">
        <v>1</v>
      </c>
      <c r="BH217" s="29">
        <v>1</v>
      </c>
      <c r="BI217" s="29">
        <v>1</v>
      </c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30"/>
      <c r="BZ217" s="31">
        <v>1</v>
      </c>
      <c r="CA217" s="27"/>
      <c r="CB217" s="27"/>
      <c r="CC217" s="29">
        <v>1</v>
      </c>
      <c r="CD217" s="29">
        <v>1</v>
      </c>
      <c r="CE217" s="30">
        <v>1</v>
      </c>
      <c r="CF217" s="32"/>
      <c r="CG217" s="33"/>
      <c r="CH217" s="29"/>
      <c r="CI217" s="34"/>
      <c r="CJ217" s="33"/>
      <c r="CK217" s="29"/>
      <c r="CL217" s="29"/>
      <c r="CM217" s="30"/>
      <c r="CN217" s="35">
        <v>1</v>
      </c>
      <c r="CO217" s="36" t="s">
        <v>124</v>
      </c>
      <c r="CP217" s="30"/>
      <c r="CQ217" s="30">
        <v>1</v>
      </c>
      <c r="CR217" s="37">
        <v>1</v>
      </c>
      <c r="CS217" s="31" t="str">
        <f>IF(AND(BZ217=2,CN217=1,OR(CO217=TRUE,CP217="VERIFIED")),"YES","NO")</f>
        <v>NO</v>
      </c>
      <c r="CT217" s="40" t="s">
        <v>124</v>
      </c>
    </row>
    <row r="218" spans="1:98" ht="12.75">
      <c r="A218" s="31" t="s">
        <v>363</v>
      </c>
      <c r="B218" s="27" t="s">
        <v>353</v>
      </c>
      <c r="C218" s="28">
        <v>41087</v>
      </c>
      <c r="D218" s="27" t="s">
        <v>119</v>
      </c>
      <c r="E218" s="27" t="s">
        <v>120</v>
      </c>
      <c r="F218" s="27"/>
      <c r="G218" s="29"/>
      <c r="H218" s="29"/>
      <c r="I218" s="29"/>
      <c r="J218" s="29"/>
      <c r="K218" s="29"/>
      <c r="L218" s="29"/>
      <c r="M218" s="29"/>
      <c r="N218" s="29"/>
      <c r="O218" s="29"/>
      <c r="P218" s="29">
        <v>1</v>
      </c>
      <c r="Q218" s="29">
        <v>1</v>
      </c>
      <c r="R218" s="29">
        <v>1</v>
      </c>
      <c r="S218" s="29">
        <v>2</v>
      </c>
      <c r="T218" s="29">
        <v>4</v>
      </c>
      <c r="U218" s="29">
        <v>2</v>
      </c>
      <c r="V218" s="29">
        <v>3</v>
      </c>
      <c r="W218" s="29">
        <v>3</v>
      </c>
      <c r="X218" s="29">
        <v>2</v>
      </c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>
        <v>2</v>
      </c>
      <c r="AT218" s="30" t="s">
        <v>121</v>
      </c>
      <c r="AU218" s="31"/>
      <c r="AV218" s="29"/>
      <c r="AW218" s="29"/>
      <c r="AX218" s="29"/>
      <c r="AY218" s="29"/>
      <c r="AZ218" s="29"/>
      <c r="BA218" s="29"/>
      <c r="BB218" s="29"/>
      <c r="BC218" s="28">
        <v>41102</v>
      </c>
      <c r="BD218" s="29"/>
      <c r="BE218" s="29"/>
      <c r="BF218" s="29">
        <v>1</v>
      </c>
      <c r="BG218" s="29">
        <v>1</v>
      </c>
      <c r="BH218" s="29">
        <v>1</v>
      </c>
      <c r="BI218" s="29">
        <v>1</v>
      </c>
      <c r="BJ218" s="29">
        <v>2</v>
      </c>
      <c r="BK218" s="29" t="s">
        <v>121</v>
      </c>
      <c r="BL218" s="29">
        <v>2</v>
      </c>
      <c r="BM218" s="29" t="s">
        <v>121</v>
      </c>
      <c r="BN218" s="29">
        <v>2</v>
      </c>
      <c r="BO218" s="29">
        <v>3</v>
      </c>
      <c r="BP218" s="29">
        <v>1</v>
      </c>
      <c r="BQ218" s="29">
        <v>1</v>
      </c>
      <c r="BR218" s="29">
        <v>1</v>
      </c>
      <c r="BS218" s="29" t="s">
        <v>121</v>
      </c>
      <c r="BT218" s="29">
        <v>1</v>
      </c>
      <c r="BU218" s="29"/>
      <c r="BV218" s="29"/>
      <c r="BW218" s="29"/>
      <c r="BX218" s="29"/>
      <c r="BY218" s="30"/>
      <c r="BZ218" s="31">
        <v>1</v>
      </c>
      <c r="CA218" s="27"/>
      <c r="CB218" s="27"/>
      <c r="CC218" s="27" t="s">
        <v>159</v>
      </c>
      <c r="CD218" s="29">
        <v>2</v>
      </c>
      <c r="CE218" s="30" t="s">
        <v>121</v>
      </c>
      <c r="CF218" s="32">
        <v>0.10343</v>
      </c>
      <c r="CG218" s="33">
        <v>0.10343</v>
      </c>
      <c r="CH218" s="29">
        <f>IF(CG218&lt;0.00015,1,0)</f>
        <v>0</v>
      </c>
      <c r="CI218" s="34">
        <v>-0.16539999999999822</v>
      </c>
      <c r="CJ218" s="33">
        <v>0.16539999999999822</v>
      </c>
      <c r="CK218" s="29">
        <f>IF(CJ218&lt;0.00015,1,0)</f>
        <v>0</v>
      </c>
      <c r="CL218" s="29">
        <f>IF(AND(CH218=1,CK218=1),1,0)</f>
        <v>0</v>
      </c>
      <c r="CM218" s="30">
        <f>IF(OR(CH218=1,CK218=1),1,0)</f>
        <v>0</v>
      </c>
      <c r="CN218" s="35">
        <v>1</v>
      </c>
      <c r="CO218" s="36" t="s">
        <v>124</v>
      </c>
      <c r="CP218" s="30"/>
      <c r="CQ218" s="30">
        <v>1</v>
      </c>
      <c r="CR218" s="37">
        <v>1</v>
      </c>
      <c r="CS218" s="31" t="str">
        <f>IF(AND(BZ218=2,CN218=1,OR(CO218=TRUE,CP218="VERIFIED")),"YES","NO")</f>
        <v>NO</v>
      </c>
      <c r="CT218" s="40" t="s">
        <v>124</v>
      </c>
    </row>
    <row r="219" spans="1:98" ht="12.75">
      <c r="A219" s="31" t="s">
        <v>364</v>
      </c>
      <c r="B219" s="27" t="s">
        <v>353</v>
      </c>
      <c r="C219" s="28">
        <v>41087</v>
      </c>
      <c r="D219" s="27" t="s">
        <v>119</v>
      </c>
      <c r="E219" s="27" t="s">
        <v>120</v>
      </c>
      <c r="F219" s="27"/>
      <c r="G219" s="29"/>
      <c r="H219" s="29"/>
      <c r="I219" s="29"/>
      <c r="J219" s="29"/>
      <c r="K219" s="29"/>
      <c r="L219" s="29"/>
      <c r="M219" s="29"/>
      <c r="N219" s="29"/>
      <c r="O219" s="29"/>
      <c r="P219" s="29">
        <v>1</v>
      </c>
      <c r="Q219" s="29">
        <v>1</v>
      </c>
      <c r="R219" s="29">
        <v>1</v>
      </c>
      <c r="S219" s="29">
        <v>2</v>
      </c>
      <c r="T219" s="29">
        <v>3</v>
      </c>
      <c r="U219" s="29">
        <v>2</v>
      </c>
      <c r="V219" s="29">
        <v>3</v>
      </c>
      <c r="W219" s="29">
        <v>3</v>
      </c>
      <c r="X219" s="29">
        <v>2</v>
      </c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>
        <v>2</v>
      </c>
      <c r="AT219" s="30" t="s">
        <v>121</v>
      </c>
      <c r="AU219" s="31"/>
      <c r="AV219" s="29"/>
      <c r="AW219" s="29"/>
      <c r="AX219" s="29"/>
      <c r="AY219" s="29"/>
      <c r="AZ219" s="29"/>
      <c r="BA219" s="29"/>
      <c r="BB219" s="29"/>
      <c r="BC219" s="28">
        <v>41101</v>
      </c>
      <c r="BD219" s="29"/>
      <c r="BE219" s="29"/>
      <c r="BF219" s="29">
        <v>1</v>
      </c>
      <c r="BG219" s="29">
        <v>1</v>
      </c>
      <c r="BH219" s="29">
        <v>1</v>
      </c>
      <c r="BI219" s="29">
        <v>1</v>
      </c>
      <c r="BJ219" s="29">
        <v>2</v>
      </c>
      <c r="BK219" s="27" t="s">
        <v>121</v>
      </c>
      <c r="BL219" s="29">
        <v>2</v>
      </c>
      <c r="BM219" s="29" t="s">
        <v>121</v>
      </c>
      <c r="BN219" s="29">
        <v>2</v>
      </c>
      <c r="BO219" s="29">
        <v>3</v>
      </c>
      <c r="BP219" s="29">
        <v>1</v>
      </c>
      <c r="BQ219" s="29">
        <v>1</v>
      </c>
      <c r="BR219" s="29">
        <v>2</v>
      </c>
      <c r="BS219" s="29">
        <v>3</v>
      </c>
      <c r="BT219" s="29">
        <v>1</v>
      </c>
      <c r="BU219" s="29"/>
      <c r="BV219" s="29"/>
      <c r="BW219" s="29"/>
      <c r="BX219" s="29"/>
      <c r="BY219" s="30"/>
      <c r="BZ219" s="31">
        <v>1</v>
      </c>
      <c r="CA219" s="27"/>
      <c r="CB219" s="27"/>
      <c r="CC219" s="27" t="s">
        <v>159</v>
      </c>
      <c r="CD219" s="29">
        <v>2</v>
      </c>
      <c r="CE219" s="30" t="s">
        <v>121</v>
      </c>
      <c r="CF219" s="32">
        <v>-0.014329999999999999</v>
      </c>
      <c r="CG219" s="33">
        <v>0.014329999999999999</v>
      </c>
      <c r="CH219" s="29">
        <f>IF(CG219&lt;0.00015,1,0)</f>
        <v>0</v>
      </c>
      <c r="CI219" s="34">
        <v>0.12491999999999592</v>
      </c>
      <c r="CJ219" s="33">
        <v>0.12491999999999592</v>
      </c>
      <c r="CK219" s="29">
        <f>IF(CJ219&lt;0.00015,1,0)</f>
        <v>0</v>
      </c>
      <c r="CL219" s="29">
        <f>IF(AND(CH219=1,CK219=1),1,0)</f>
        <v>0</v>
      </c>
      <c r="CM219" s="30">
        <f>IF(OR(CH219=1,CK219=1),1,0)</f>
        <v>0</v>
      </c>
      <c r="CN219" s="35">
        <v>1</v>
      </c>
      <c r="CO219" s="36" t="s">
        <v>124</v>
      </c>
      <c r="CP219" s="30"/>
      <c r="CQ219" s="30">
        <v>1</v>
      </c>
      <c r="CR219" s="37">
        <v>1</v>
      </c>
      <c r="CS219" s="31" t="str">
        <f>IF(AND(BZ219=2,CN219=1,OR(CO219=TRUE,CP219="VERIFIED")),"YES","NO")</f>
        <v>NO</v>
      </c>
      <c r="CT219" s="40" t="s">
        <v>124</v>
      </c>
    </row>
    <row r="220" spans="1:98" ht="12.75">
      <c r="A220" s="31" t="s">
        <v>365</v>
      </c>
      <c r="B220" s="27" t="s">
        <v>353</v>
      </c>
      <c r="C220" s="28">
        <v>41087</v>
      </c>
      <c r="D220" s="27" t="s">
        <v>119</v>
      </c>
      <c r="E220" s="27" t="s">
        <v>120</v>
      </c>
      <c r="F220" s="27"/>
      <c r="G220" s="29"/>
      <c r="H220" s="29"/>
      <c r="I220" s="29"/>
      <c r="J220" s="29"/>
      <c r="K220" s="29"/>
      <c r="L220" s="29"/>
      <c r="M220" s="29"/>
      <c r="N220" s="29"/>
      <c r="O220" s="29"/>
      <c r="P220" s="29">
        <v>1</v>
      </c>
      <c r="Q220" s="29">
        <v>1</v>
      </c>
      <c r="R220" s="29">
        <v>1</v>
      </c>
      <c r="S220" s="29">
        <v>0</v>
      </c>
      <c r="T220" s="29">
        <v>0</v>
      </c>
      <c r="U220" s="29">
        <v>2</v>
      </c>
      <c r="V220" s="29">
        <v>3</v>
      </c>
      <c r="W220" s="29">
        <v>3</v>
      </c>
      <c r="X220" s="29">
        <v>2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>
        <v>2</v>
      </c>
      <c r="AT220" s="30" t="s">
        <v>121</v>
      </c>
      <c r="AU220" s="31"/>
      <c r="AV220" s="29"/>
      <c r="AW220" s="29"/>
      <c r="AX220" s="29"/>
      <c r="AY220" s="29"/>
      <c r="AZ220" s="29"/>
      <c r="BA220" s="29"/>
      <c r="BB220" s="29"/>
      <c r="BC220" s="28">
        <v>41101</v>
      </c>
      <c r="BD220" s="29"/>
      <c r="BE220" s="29"/>
      <c r="BF220" s="29">
        <v>1</v>
      </c>
      <c r="BG220" s="29">
        <v>1</v>
      </c>
      <c r="BH220" s="29">
        <v>1</v>
      </c>
      <c r="BI220" s="29">
        <v>1</v>
      </c>
      <c r="BJ220" s="29">
        <v>2</v>
      </c>
      <c r="BK220" s="29" t="s">
        <v>121</v>
      </c>
      <c r="BL220" s="29">
        <v>2</v>
      </c>
      <c r="BM220" s="29" t="s">
        <v>121</v>
      </c>
      <c r="BN220" s="29">
        <v>2</v>
      </c>
      <c r="BO220" s="29">
        <v>3</v>
      </c>
      <c r="BP220" s="29">
        <v>1</v>
      </c>
      <c r="BQ220" s="29">
        <v>1</v>
      </c>
      <c r="BR220" s="29">
        <v>1</v>
      </c>
      <c r="BS220" s="29" t="s">
        <v>121</v>
      </c>
      <c r="BT220" s="29">
        <v>1</v>
      </c>
      <c r="BU220" s="29"/>
      <c r="BV220" s="29"/>
      <c r="BW220" s="29"/>
      <c r="BX220" s="29"/>
      <c r="BY220" s="30"/>
      <c r="BZ220" s="31">
        <v>2</v>
      </c>
      <c r="CA220" s="27"/>
      <c r="CB220" s="27"/>
      <c r="CC220" s="29">
        <v>1</v>
      </c>
      <c r="CD220" s="29">
        <v>1</v>
      </c>
      <c r="CE220" s="30">
        <v>1</v>
      </c>
      <c r="CF220" s="32">
        <v>3.999999999999837E-05</v>
      </c>
      <c r="CG220" s="33">
        <v>3.999999999999837E-05</v>
      </c>
      <c r="CH220" s="29">
        <f>IF(CG220&lt;0.00015,1,0)</f>
        <v>1</v>
      </c>
      <c r="CI220" s="34">
        <v>0.0499499999999955</v>
      </c>
      <c r="CJ220" s="33">
        <v>0.0499499999999955</v>
      </c>
      <c r="CK220" s="29">
        <f>IF(CJ220&lt;0.00015,1,0)</f>
        <v>0</v>
      </c>
      <c r="CL220" s="29">
        <f>IF(AND(CH220=1,CK220=1),1,0)</f>
        <v>0</v>
      </c>
      <c r="CM220" s="30">
        <f>IF(OR(CH220=1,CK220=1),1,0)</f>
        <v>1</v>
      </c>
      <c r="CN220" s="35">
        <v>1</v>
      </c>
      <c r="CO220" s="36" t="b">
        <f>IF(OR(BU220=AO220,BU220=AN220,BU220=AL220,BW220=AO220,BW220=AN220,BW220=AL220),TRUE,FALSE)</f>
        <v>1</v>
      </c>
      <c r="CP220" s="30"/>
      <c r="CQ220" s="30">
        <v>1</v>
      </c>
      <c r="CR220" s="29">
        <v>1</v>
      </c>
      <c r="CS220" s="31" t="str">
        <f>IF(AND(BZ220=2,CN220=1,OR(CO220=TRUE,CP220="VERIFIED")),"YES","NO")</f>
        <v>YES</v>
      </c>
      <c r="CT220" s="30"/>
    </row>
    <row r="221" spans="1:98" ht="12.75">
      <c r="A221" s="31" t="s">
        <v>366</v>
      </c>
      <c r="B221" s="27" t="s">
        <v>353</v>
      </c>
      <c r="C221" s="28">
        <v>41087</v>
      </c>
      <c r="D221" s="27" t="s">
        <v>119</v>
      </c>
      <c r="E221" s="27" t="s">
        <v>120</v>
      </c>
      <c r="F221" s="27"/>
      <c r="G221" s="29"/>
      <c r="H221" s="29"/>
      <c r="I221" s="29"/>
      <c r="J221" s="29"/>
      <c r="K221" s="29"/>
      <c r="L221" s="29"/>
      <c r="M221" s="29"/>
      <c r="N221" s="29"/>
      <c r="O221" s="29"/>
      <c r="P221" s="29">
        <v>1</v>
      </c>
      <c r="Q221" s="29">
        <v>1</v>
      </c>
      <c r="R221" s="29">
        <v>1</v>
      </c>
      <c r="S221" s="29">
        <v>2</v>
      </c>
      <c r="T221" s="29">
        <v>4</v>
      </c>
      <c r="U221" s="29">
        <v>2</v>
      </c>
      <c r="V221" s="29">
        <v>3</v>
      </c>
      <c r="W221" s="29">
        <v>3</v>
      </c>
      <c r="X221" s="29">
        <v>2</v>
      </c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>
        <v>2</v>
      </c>
      <c r="AT221" s="30" t="s">
        <v>121</v>
      </c>
      <c r="AU221" s="31"/>
      <c r="AV221" s="29"/>
      <c r="AW221" s="29"/>
      <c r="AX221" s="29"/>
      <c r="AY221" s="29"/>
      <c r="AZ221" s="29"/>
      <c r="BA221" s="29"/>
      <c r="BB221" s="29"/>
      <c r="BC221" s="28">
        <v>41101</v>
      </c>
      <c r="BD221" s="29"/>
      <c r="BE221" s="29"/>
      <c r="BF221" s="29">
        <v>1</v>
      </c>
      <c r="BG221" s="29">
        <v>1</v>
      </c>
      <c r="BH221" s="29">
        <v>1</v>
      </c>
      <c r="BI221" s="29">
        <v>1</v>
      </c>
      <c r="BJ221" s="29">
        <v>2</v>
      </c>
      <c r="BK221" s="29" t="s">
        <v>121</v>
      </c>
      <c r="BL221" s="29">
        <v>2</v>
      </c>
      <c r="BM221" s="29" t="s">
        <v>121</v>
      </c>
      <c r="BN221" s="29">
        <v>2</v>
      </c>
      <c r="BO221" s="29">
        <v>3</v>
      </c>
      <c r="BP221" s="29">
        <v>1</v>
      </c>
      <c r="BQ221" s="29">
        <v>1</v>
      </c>
      <c r="BR221" s="29">
        <v>1</v>
      </c>
      <c r="BS221" s="29" t="s">
        <v>121</v>
      </c>
      <c r="BT221" s="29">
        <v>1</v>
      </c>
      <c r="BU221" s="29"/>
      <c r="BV221" s="29"/>
      <c r="BW221" s="29"/>
      <c r="BX221" s="29"/>
      <c r="BY221" s="30"/>
      <c r="BZ221" s="31">
        <v>1</v>
      </c>
      <c r="CA221" s="27"/>
      <c r="CB221" s="27"/>
      <c r="CC221" s="27" t="s">
        <v>159</v>
      </c>
      <c r="CD221" s="29">
        <v>2</v>
      </c>
      <c r="CE221" s="30" t="s">
        <v>121</v>
      </c>
      <c r="CF221" s="32">
        <v>0.39582</v>
      </c>
      <c r="CG221" s="33">
        <v>0.39582</v>
      </c>
      <c r="CH221" s="29">
        <f>IF(CG221&lt;0.00015,1,0)</f>
        <v>0</v>
      </c>
      <c r="CI221" s="34">
        <v>-0.2762400000000014</v>
      </c>
      <c r="CJ221" s="33">
        <v>0.2762400000000014</v>
      </c>
      <c r="CK221" s="29">
        <f>IF(CJ221&lt;0.00015,1,0)</f>
        <v>0</v>
      </c>
      <c r="CL221" s="29">
        <f>IF(AND(CH221=1,CK221=1),1,0)</f>
        <v>0</v>
      </c>
      <c r="CM221" s="30">
        <f>IF(OR(CH221=1,CK221=1),1,0)</f>
        <v>0</v>
      </c>
      <c r="CN221" s="35">
        <v>1</v>
      </c>
      <c r="CO221" s="36" t="s">
        <v>124</v>
      </c>
      <c r="CP221" s="30"/>
      <c r="CQ221" s="30">
        <v>1</v>
      </c>
      <c r="CR221" s="37">
        <v>1</v>
      </c>
      <c r="CS221" s="31" t="str">
        <f>IF(AND(BZ221=2,CN221=1,OR(CO221=TRUE,CP221="VERIFIED")),"YES","NO")</f>
        <v>NO</v>
      </c>
      <c r="CT221" s="40" t="s">
        <v>124</v>
      </c>
    </row>
    <row r="222" spans="1:98" ht="12.75">
      <c r="A222" s="31" t="s">
        <v>367</v>
      </c>
      <c r="B222" s="27" t="s">
        <v>353</v>
      </c>
      <c r="C222" s="28">
        <v>41088</v>
      </c>
      <c r="D222" s="27" t="s">
        <v>119</v>
      </c>
      <c r="E222" s="27" t="s">
        <v>120</v>
      </c>
      <c r="F222" s="27"/>
      <c r="G222" s="29"/>
      <c r="H222" s="29"/>
      <c r="I222" s="29"/>
      <c r="J222" s="29"/>
      <c r="K222" s="29"/>
      <c r="L222" s="29"/>
      <c r="M222" s="29"/>
      <c r="N222" s="29"/>
      <c r="O222" s="29"/>
      <c r="P222" s="29">
        <v>1</v>
      </c>
      <c r="Q222" s="29">
        <v>1</v>
      </c>
      <c r="R222" s="29">
        <v>1</v>
      </c>
      <c r="S222" s="29">
        <v>2</v>
      </c>
      <c r="T222" s="29">
        <v>1</v>
      </c>
      <c r="U222" s="29">
        <v>2</v>
      </c>
      <c r="V222" s="29">
        <v>3</v>
      </c>
      <c r="W222" s="29">
        <v>3</v>
      </c>
      <c r="X222" s="29">
        <v>2</v>
      </c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>
        <v>2</v>
      </c>
      <c r="AT222" s="30" t="s">
        <v>121</v>
      </c>
      <c r="AU222" s="31"/>
      <c r="AV222" s="29"/>
      <c r="AW222" s="29"/>
      <c r="AX222" s="29"/>
      <c r="AY222" s="27"/>
      <c r="AZ222" s="27"/>
      <c r="BA222" s="27"/>
      <c r="BB222" s="27"/>
      <c r="BC222" s="28">
        <v>41095</v>
      </c>
      <c r="BD222" s="27"/>
      <c r="BE222" s="27"/>
      <c r="BF222" s="29">
        <v>1</v>
      </c>
      <c r="BG222" s="29">
        <v>1</v>
      </c>
      <c r="BH222" s="29">
        <v>1</v>
      </c>
      <c r="BI222" s="29">
        <v>1</v>
      </c>
      <c r="BJ222" s="27" t="s">
        <v>159</v>
      </c>
      <c r="BK222" s="27" t="s">
        <v>121</v>
      </c>
      <c r="BL222" s="27" t="s">
        <v>159</v>
      </c>
      <c r="BM222" s="27" t="s">
        <v>121</v>
      </c>
      <c r="BN222" s="27" t="s">
        <v>159</v>
      </c>
      <c r="BO222" s="27" t="s">
        <v>160</v>
      </c>
      <c r="BP222" s="27" t="s">
        <v>122</v>
      </c>
      <c r="BQ222" s="29">
        <v>1</v>
      </c>
      <c r="BR222" s="27" t="s">
        <v>159</v>
      </c>
      <c r="BS222" s="27" t="s">
        <v>368</v>
      </c>
      <c r="BT222" s="27" t="s">
        <v>159</v>
      </c>
      <c r="BU222" s="29"/>
      <c r="BV222" s="29"/>
      <c r="BW222" s="27"/>
      <c r="BX222" s="27"/>
      <c r="BY222" s="30"/>
      <c r="BZ222" s="31">
        <v>1</v>
      </c>
      <c r="CA222" s="27"/>
      <c r="CB222" s="27"/>
      <c r="CC222" s="27" t="s">
        <v>122</v>
      </c>
      <c r="CD222" s="29">
        <v>1</v>
      </c>
      <c r="CE222" s="30">
        <v>2</v>
      </c>
      <c r="CF222" s="32">
        <v>0.0035499999999999998</v>
      </c>
      <c r="CG222" s="33">
        <v>0.0035499999999999998</v>
      </c>
      <c r="CH222" s="29">
        <f>IF(CG222&lt;0.00015,1,0)</f>
        <v>0</v>
      </c>
      <c r="CI222" s="34">
        <v>-0.00011999999999545707</v>
      </c>
      <c r="CJ222" s="33">
        <v>0.00011999999999545707</v>
      </c>
      <c r="CK222" s="29">
        <f>IF(CJ222&lt;0.00015,1,0)</f>
        <v>1</v>
      </c>
      <c r="CL222" s="29">
        <f>IF(AND(CH222=1,CK222=1),1,0)</f>
        <v>0</v>
      </c>
      <c r="CM222" s="30">
        <f>IF(OR(CH222=1,CK222=1),1,0)</f>
        <v>1</v>
      </c>
      <c r="CN222" s="35">
        <v>1</v>
      </c>
      <c r="CO222" s="36" t="s">
        <v>124</v>
      </c>
      <c r="CP222" s="30"/>
      <c r="CQ222" s="30">
        <v>1</v>
      </c>
      <c r="CR222" s="37">
        <v>2</v>
      </c>
      <c r="CS222" s="31" t="str">
        <f>IF(AND(BZ222=2,CN222=1,OR(CO222=TRUE,CP222="VERIFIED")),"YES","NO")</f>
        <v>NO</v>
      </c>
      <c r="CT222" s="40" t="s">
        <v>124</v>
      </c>
    </row>
    <row r="223" spans="1:98" ht="12.75">
      <c r="A223" s="31" t="s">
        <v>369</v>
      </c>
      <c r="B223" s="27" t="s">
        <v>353</v>
      </c>
      <c r="C223" s="28">
        <v>41088</v>
      </c>
      <c r="D223" s="27" t="s">
        <v>119</v>
      </c>
      <c r="E223" s="27" t="s">
        <v>120</v>
      </c>
      <c r="F223" s="27"/>
      <c r="G223" s="29"/>
      <c r="H223" s="29"/>
      <c r="I223" s="29"/>
      <c r="J223" s="29"/>
      <c r="K223" s="29"/>
      <c r="L223" s="29"/>
      <c r="M223" s="29"/>
      <c r="N223" s="29"/>
      <c r="O223" s="29"/>
      <c r="P223" s="29">
        <v>1</v>
      </c>
      <c r="Q223" s="29">
        <v>1</v>
      </c>
      <c r="R223" s="29">
        <v>1</v>
      </c>
      <c r="S223" s="29">
        <v>3</v>
      </c>
      <c r="T223" s="29">
        <v>0</v>
      </c>
      <c r="U223" s="29">
        <v>2</v>
      </c>
      <c r="V223" s="29">
        <v>3</v>
      </c>
      <c r="W223" s="29">
        <v>3</v>
      </c>
      <c r="X223" s="29">
        <v>2</v>
      </c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>
        <v>2</v>
      </c>
      <c r="AT223" s="30" t="s">
        <v>121</v>
      </c>
      <c r="AU223" s="31"/>
      <c r="AV223" s="29"/>
      <c r="AW223" s="29"/>
      <c r="AX223" s="29"/>
      <c r="AY223" s="27"/>
      <c r="AZ223" s="27"/>
      <c r="BA223" s="27"/>
      <c r="BB223" s="27"/>
      <c r="BC223" s="28">
        <v>41095</v>
      </c>
      <c r="BD223" s="27"/>
      <c r="BE223" s="27"/>
      <c r="BF223" s="29">
        <v>1</v>
      </c>
      <c r="BG223" s="29">
        <v>1</v>
      </c>
      <c r="BH223" s="29">
        <v>1</v>
      </c>
      <c r="BI223" s="29">
        <v>1</v>
      </c>
      <c r="BJ223" s="27" t="s">
        <v>159</v>
      </c>
      <c r="BK223" s="27" t="s">
        <v>121</v>
      </c>
      <c r="BL223" s="27" t="s">
        <v>159</v>
      </c>
      <c r="BM223" s="27" t="s">
        <v>121</v>
      </c>
      <c r="BN223" s="27" t="s">
        <v>159</v>
      </c>
      <c r="BO223" s="27" t="s">
        <v>160</v>
      </c>
      <c r="BP223" s="27" t="s">
        <v>122</v>
      </c>
      <c r="BQ223" s="29">
        <v>1</v>
      </c>
      <c r="BR223" s="27" t="s">
        <v>122</v>
      </c>
      <c r="BS223" s="29" t="s">
        <v>121</v>
      </c>
      <c r="BT223" s="27" t="s">
        <v>122</v>
      </c>
      <c r="BU223" s="29"/>
      <c r="BV223" s="29"/>
      <c r="BW223" s="27"/>
      <c r="BX223" s="27"/>
      <c r="BY223" s="30"/>
      <c r="BZ223" s="31">
        <v>2</v>
      </c>
      <c r="CA223" s="27"/>
      <c r="CB223" s="27"/>
      <c r="CC223" s="27" t="s">
        <v>122</v>
      </c>
      <c r="CD223" s="29">
        <v>1</v>
      </c>
      <c r="CE223" s="30">
        <v>1</v>
      </c>
      <c r="CF223" s="32"/>
      <c r="CG223" s="33" t="s">
        <v>121</v>
      </c>
      <c r="CH223" s="29" t="s">
        <v>121</v>
      </c>
      <c r="CI223" s="34"/>
      <c r="CJ223" s="33" t="s">
        <v>121</v>
      </c>
      <c r="CK223" s="29" t="s">
        <v>121</v>
      </c>
      <c r="CL223" s="29"/>
      <c r="CM223" s="30"/>
      <c r="CN223" s="35">
        <v>1</v>
      </c>
      <c r="CO223" s="36" t="b">
        <f>IF(OR(BU223=AO223,BU223=AN223,BU223=AL223,BW223=AO223,BW223=AN223,BW223=AL223),TRUE,FALSE)</f>
        <v>1</v>
      </c>
      <c r="CP223" s="30"/>
      <c r="CQ223" s="30">
        <v>1</v>
      </c>
      <c r="CR223" s="29">
        <v>1</v>
      </c>
      <c r="CS223" s="31" t="str">
        <f>IF(AND(BZ223=2,CN223=1,OR(CO223=TRUE,CP223="VERIFIED")),"YES","NO")</f>
        <v>YES</v>
      </c>
      <c r="CT223" s="30"/>
    </row>
    <row r="224" spans="1:98" ht="12.75">
      <c r="A224" s="31" t="s">
        <v>370</v>
      </c>
      <c r="B224" s="27" t="s">
        <v>353</v>
      </c>
      <c r="C224" s="28">
        <v>41088</v>
      </c>
      <c r="D224" s="27" t="s">
        <v>119</v>
      </c>
      <c r="E224" s="27" t="s">
        <v>120</v>
      </c>
      <c r="F224" s="27"/>
      <c r="G224" s="29"/>
      <c r="H224" s="29"/>
      <c r="I224" s="29"/>
      <c r="J224" s="29"/>
      <c r="K224" s="29"/>
      <c r="L224" s="29"/>
      <c r="M224" s="29"/>
      <c r="N224" s="29"/>
      <c r="O224" s="29"/>
      <c r="P224" s="29">
        <v>1</v>
      </c>
      <c r="Q224" s="29">
        <v>1</v>
      </c>
      <c r="R224" s="29">
        <v>1</v>
      </c>
      <c r="S224" s="29">
        <v>3</v>
      </c>
      <c r="T224" s="29">
        <v>1</v>
      </c>
      <c r="U224" s="29">
        <v>2</v>
      </c>
      <c r="V224" s="29">
        <v>3</v>
      </c>
      <c r="W224" s="29">
        <v>3</v>
      </c>
      <c r="X224" s="29">
        <v>2</v>
      </c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2</v>
      </c>
      <c r="AT224" s="30" t="s">
        <v>121</v>
      </c>
      <c r="AU224" s="31"/>
      <c r="AV224" s="29"/>
      <c r="AW224" s="29"/>
      <c r="AX224" s="29"/>
      <c r="AY224" s="27"/>
      <c r="AZ224" s="27"/>
      <c r="BA224" s="27"/>
      <c r="BB224" s="27"/>
      <c r="BC224" s="28">
        <v>41095</v>
      </c>
      <c r="BD224" s="27"/>
      <c r="BE224" s="27"/>
      <c r="BF224" s="29">
        <v>1</v>
      </c>
      <c r="BG224" s="29">
        <v>1</v>
      </c>
      <c r="BH224" s="29">
        <v>1</v>
      </c>
      <c r="BI224" s="29">
        <v>1</v>
      </c>
      <c r="BJ224" s="27" t="s">
        <v>159</v>
      </c>
      <c r="BK224" s="27" t="s">
        <v>121</v>
      </c>
      <c r="BL224" s="27" t="s">
        <v>159</v>
      </c>
      <c r="BM224" s="27" t="s">
        <v>121</v>
      </c>
      <c r="BN224" s="27" t="s">
        <v>159</v>
      </c>
      <c r="BO224" s="27" t="s">
        <v>160</v>
      </c>
      <c r="BP224" s="27" t="s">
        <v>122</v>
      </c>
      <c r="BQ224" s="29">
        <v>1</v>
      </c>
      <c r="BR224" s="27" t="s">
        <v>122</v>
      </c>
      <c r="BS224" s="29" t="s">
        <v>121</v>
      </c>
      <c r="BT224" s="27" t="s">
        <v>122</v>
      </c>
      <c r="BU224" s="29"/>
      <c r="BV224" s="29"/>
      <c r="BW224" s="27"/>
      <c r="BX224" s="27"/>
      <c r="BY224" s="30"/>
      <c r="BZ224" s="31">
        <v>1</v>
      </c>
      <c r="CA224" s="27"/>
      <c r="CB224" s="27"/>
      <c r="CC224" s="27" t="s">
        <v>122</v>
      </c>
      <c r="CD224" s="29">
        <v>1</v>
      </c>
      <c r="CE224" s="30">
        <v>1</v>
      </c>
      <c r="CF224" s="32">
        <v>-0.002450000000000001</v>
      </c>
      <c r="CG224" s="33">
        <v>0.002450000000000001</v>
      </c>
      <c r="CH224" s="29">
        <f>IF(CG224&lt;0.00015,1,0)</f>
        <v>0</v>
      </c>
      <c r="CI224" s="34">
        <v>0.0006699999999995043</v>
      </c>
      <c r="CJ224" s="33">
        <v>0.0006699999999995043</v>
      </c>
      <c r="CK224" s="29">
        <f>IF(CJ224&lt;0.00015,1,0)</f>
        <v>0</v>
      </c>
      <c r="CL224" s="29">
        <f>IF(AND(CH224=1,CK224=1),1,0)</f>
        <v>0</v>
      </c>
      <c r="CM224" s="30">
        <f>IF(OR(CH224=1,CK224=1),1,0)</f>
        <v>0</v>
      </c>
      <c r="CN224" s="35">
        <v>1</v>
      </c>
      <c r="CO224" s="36" t="s">
        <v>124</v>
      </c>
      <c r="CP224" s="30"/>
      <c r="CQ224" s="30">
        <v>1</v>
      </c>
      <c r="CR224" s="37">
        <v>1</v>
      </c>
      <c r="CS224" s="31" t="str">
        <f>IF(AND(BZ224=2,CN224=1,OR(CO224=TRUE,CP224="VERIFIED")),"YES","NO")</f>
        <v>NO</v>
      </c>
      <c r="CT224" s="40" t="s">
        <v>124</v>
      </c>
    </row>
    <row r="225" spans="1:98" ht="12.75">
      <c r="A225" s="31" t="s">
        <v>371</v>
      </c>
      <c r="B225" s="27" t="s">
        <v>353</v>
      </c>
      <c r="C225" s="28">
        <v>41088</v>
      </c>
      <c r="D225" s="27" t="s">
        <v>119</v>
      </c>
      <c r="E225" s="27" t="s">
        <v>120</v>
      </c>
      <c r="F225" s="27"/>
      <c r="G225" s="29"/>
      <c r="H225" s="29"/>
      <c r="I225" s="29"/>
      <c r="J225" s="29"/>
      <c r="K225" s="29"/>
      <c r="L225" s="29"/>
      <c r="M225" s="29"/>
      <c r="N225" s="29"/>
      <c r="O225" s="29"/>
      <c r="P225" s="29">
        <v>1</v>
      </c>
      <c r="Q225" s="29">
        <v>1</v>
      </c>
      <c r="R225" s="29">
        <v>1</v>
      </c>
      <c r="S225" s="29">
        <v>1</v>
      </c>
      <c r="T225" s="29">
        <v>2</v>
      </c>
      <c r="U225" s="29">
        <v>2</v>
      </c>
      <c r="V225" s="29">
        <v>3</v>
      </c>
      <c r="W225" s="29">
        <v>3</v>
      </c>
      <c r="X225" s="29">
        <v>2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>
        <v>2</v>
      </c>
      <c r="AT225" s="30" t="s">
        <v>121</v>
      </c>
      <c r="AU225" s="31"/>
      <c r="AV225" s="29"/>
      <c r="AW225" s="29"/>
      <c r="AX225" s="29"/>
      <c r="AY225" s="29"/>
      <c r="AZ225" s="27"/>
      <c r="BA225" s="27"/>
      <c r="BB225" s="27"/>
      <c r="BC225" s="28">
        <v>41095</v>
      </c>
      <c r="BD225" s="27"/>
      <c r="BE225" s="27"/>
      <c r="BF225" s="29">
        <v>1</v>
      </c>
      <c r="BG225" s="29">
        <v>1</v>
      </c>
      <c r="BH225" s="29">
        <v>1</v>
      </c>
      <c r="BI225" s="29">
        <v>1</v>
      </c>
      <c r="BJ225" s="27" t="s">
        <v>159</v>
      </c>
      <c r="BK225" s="27" t="s">
        <v>121</v>
      </c>
      <c r="BL225" s="27" t="s">
        <v>159</v>
      </c>
      <c r="BM225" s="27" t="s">
        <v>121</v>
      </c>
      <c r="BN225" s="27" t="s">
        <v>159</v>
      </c>
      <c r="BO225" s="27" t="s">
        <v>160</v>
      </c>
      <c r="BP225" s="27" t="s">
        <v>122</v>
      </c>
      <c r="BQ225" s="27" t="s">
        <v>122</v>
      </c>
      <c r="BR225" s="27" t="s">
        <v>159</v>
      </c>
      <c r="BS225" s="27" t="s">
        <v>372</v>
      </c>
      <c r="BT225" s="27" t="s">
        <v>122</v>
      </c>
      <c r="BU225" s="29"/>
      <c r="BV225" s="29"/>
      <c r="BW225" s="27"/>
      <c r="BX225" s="27"/>
      <c r="BY225" s="30"/>
      <c r="BZ225" s="31">
        <v>1</v>
      </c>
      <c r="CA225" s="27"/>
      <c r="CB225" s="27"/>
      <c r="CC225" s="29">
        <v>1</v>
      </c>
      <c r="CD225" s="29">
        <v>1</v>
      </c>
      <c r="CE225" s="30">
        <v>1</v>
      </c>
      <c r="CF225" s="32">
        <v>0.0001299999999999999</v>
      </c>
      <c r="CG225" s="33">
        <v>0.0001299999999999999</v>
      </c>
      <c r="CH225" s="29">
        <f>IF(CG225&lt;0.00015,1,0)</f>
        <v>1</v>
      </c>
      <c r="CI225" s="34">
        <v>-7.999999999697138E-05</v>
      </c>
      <c r="CJ225" s="33">
        <v>7.999999999697138E-05</v>
      </c>
      <c r="CK225" s="29">
        <f>IF(CJ225&lt;0.00015,1,0)</f>
        <v>1</v>
      </c>
      <c r="CL225" s="29">
        <f>IF(AND(CH225=1,CK225=1),1,0)</f>
        <v>1</v>
      </c>
      <c r="CM225" s="30">
        <f>IF(OR(CH225=1,CK225=1),1,0)</f>
        <v>1</v>
      </c>
      <c r="CN225" s="35">
        <v>1</v>
      </c>
      <c r="CO225" s="36" t="s">
        <v>124</v>
      </c>
      <c r="CP225" s="30"/>
      <c r="CQ225" s="30">
        <v>1</v>
      </c>
      <c r="CR225" s="37">
        <v>1</v>
      </c>
      <c r="CS225" s="31" t="str">
        <f>IF(AND(BZ225=2,CN225=1,OR(CO225=TRUE,CP225="VERIFIED")),"YES","NO")</f>
        <v>NO</v>
      </c>
      <c r="CT225" s="40" t="s">
        <v>124</v>
      </c>
    </row>
    <row r="226" spans="1:98" ht="12.75">
      <c r="A226" s="31" t="s">
        <v>373</v>
      </c>
      <c r="B226" s="27" t="s">
        <v>353</v>
      </c>
      <c r="C226" s="28">
        <v>41088</v>
      </c>
      <c r="D226" s="27" t="s">
        <v>119</v>
      </c>
      <c r="E226" s="27" t="s">
        <v>120</v>
      </c>
      <c r="F226" s="27"/>
      <c r="G226" s="29"/>
      <c r="H226" s="29"/>
      <c r="I226" s="29"/>
      <c r="J226" s="29"/>
      <c r="K226" s="29"/>
      <c r="L226" s="29"/>
      <c r="M226" s="29"/>
      <c r="N226" s="29"/>
      <c r="O226" s="29"/>
      <c r="P226" s="29">
        <v>1</v>
      </c>
      <c r="Q226" s="29">
        <v>1</v>
      </c>
      <c r="R226" s="29">
        <v>1</v>
      </c>
      <c r="S226" s="29">
        <v>2</v>
      </c>
      <c r="T226" s="29">
        <v>2</v>
      </c>
      <c r="U226" s="29">
        <v>2</v>
      </c>
      <c r="V226" s="29">
        <v>3</v>
      </c>
      <c r="W226" s="29">
        <v>3</v>
      </c>
      <c r="X226" s="29">
        <v>2</v>
      </c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>
        <v>2</v>
      </c>
      <c r="AT226" s="30" t="s">
        <v>121</v>
      </c>
      <c r="AU226" s="31"/>
      <c r="AV226" s="29"/>
      <c r="AW226" s="29"/>
      <c r="AX226" s="29"/>
      <c r="AY226" s="27"/>
      <c r="AZ226" s="27"/>
      <c r="BA226" s="27"/>
      <c r="BB226" s="27"/>
      <c r="BC226" s="28">
        <v>41095</v>
      </c>
      <c r="BD226" s="27"/>
      <c r="BE226" s="27"/>
      <c r="BF226" s="29">
        <v>1</v>
      </c>
      <c r="BG226" s="29">
        <v>1</v>
      </c>
      <c r="BH226" s="29">
        <v>1</v>
      </c>
      <c r="BI226" s="29">
        <v>1</v>
      </c>
      <c r="BJ226" s="27" t="s">
        <v>159</v>
      </c>
      <c r="BK226" s="27" t="s">
        <v>121</v>
      </c>
      <c r="BL226" s="27" t="s">
        <v>159</v>
      </c>
      <c r="BM226" s="27" t="s">
        <v>121</v>
      </c>
      <c r="BN226" s="27" t="s">
        <v>159</v>
      </c>
      <c r="BO226" s="27" t="s">
        <v>160</v>
      </c>
      <c r="BP226" s="27" t="s">
        <v>122</v>
      </c>
      <c r="BQ226" s="29">
        <v>1</v>
      </c>
      <c r="BR226" s="27" t="s">
        <v>122</v>
      </c>
      <c r="BS226" s="29" t="s">
        <v>121</v>
      </c>
      <c r="BT226" s="27" t="s">
        <v>159</v>
      </c>
      <c r="BU226" s="29"/>
      <c r="BV226" s="29"/>
      <c r="BW226" s="27"/>
      <c r="BX226" s="27"/>
      <c r="BY226" s="30"/>
      <c r="BZ226" s="31">
        <v>2</v>
      </c>
      <c r="CA226" s="27"/>
      <c r="CB226" s="27"/>
      <c r="CC226" s="29">
        <v>1</v>
      </c>
      <c r="CD226" s="29">
        <v>1</v>
      </c>
      <c r="CE226" s="30">
        <v>1</v>
      </c>
      <c r="CF226" s="32">
        <v>-0.00010999999999999985</v>
      </c>
      <c r="CG226" s="33">
        <v>0.00010999999999999985</v>
      </c>
      <c r="CH226" s="29">
        <f>IF(CG226&lt;0.00015,1,0)</f>
        <v>1</v>
      </c>
      <c r="CI226" s="34">
        <v>-9.000000000014552E-05</v>
      </c>
      <c r="CJ226" s="33">
        <v>9.000000000014552E-05</v>
      </c>
      <c r="CK226" s="29">
        <f>IF(CJ226&lt;0.00015,1,0)</f>
        <v>1</v>
      </c>
      <c r="CL226" s="29">
        <f>IF(AND(CH226=1,CK226=1),1,0)</f>
        <v>1</v>
      </c>
      <c r="CM226" s="30">
        <f>IF(OR(CH226=1,CK226=1),1,0)</f>
        <v>1</v>
      </c>
      <c r="CN226" s="35">
        <v>1</v>
      </c>
      <c r="CO226" s="36" t="b">
        <f>IF(OR(BU226=AO226,BU226=AN226,BU226=AL226,BW226=AO226,BW226=AN226,BW226=AL226),TRUE,FALSE)</f>
        <v>1</v>
      </c>
      <c r="CP226" s="30"/>
      <c r="CQ226" s="30">
        <v>1</v>
      </c>
      <c r="CR226" s="29">
        <v>1</v>
      </c>
      <c r="CS226" s="31" t="str">
        <f>IF(AND(BZ226=2,CN226=1,OR(CO226=TRUE,CP226="VERIFIED")),"YES","NO")</f>
        <v>YES</v>
      </c>
      <c r="CT226" s="30"/>
    </row>
    <row r="227" spans="1:98" ht="12.75">
      <c r="A227" s="31" t="s">
        <v>374</v>
      </c>
      <c r="B227" s="27" t="s">
        <v>353</v>
      </c>
      <c r="C227" s="28">
        <v>41088</v>
      </c>
      <c r="D227" s="27" t="s">
        <v>119</v>
      </c>
      <c r="E227" s="27" t="s">
        <v>120</v>
      </c>
      <c r="F227" s="27"/>
      <c r="G227" s="29"/>
      <c r="H227" s="29"/>
      <c r="I227" s="29"/>
      <c r="J227" s="29"/>
      <c r="K227" s="29"/>
      <c r="L227" s="29"/>
      <c r="M227" s="29"/>
      <c r="N227" s="29"/>
      <c r="O227" s="29"/>
      <c r="P227" s="29">
        <v>1</v>
      </c>
      <c r="Q227" s="29">
        <v>1</v>
      </c>
      <c r="R227" s="29">
        <v>1</v>
      </c>
      <c r="S227" s="29">
        <v>2</v>
      </c>
      <c r="T227" s="29">
        <v>4</v>
      </c>
      <c r="U227" s="29">
        <v>2</v>
      </c>
      <c r="V227" s="29">
        <v>3</v>
      </c>
      <c r="W227" s="29">
        <v>3</v>
      </c>
      <c r="X227" s="29">
        <v>2</v>
      </c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>
        <v>2</v>
      </c>
      <c r="AT227" s="30" t="s">
        <v>121</v>
      </c>
      <c r="AU227" s="31"/>
      <c r="AV227" s="29"/>
      <c r="AW227" s="29"/>
      <c r="AX227" s="29"/>
      <c r="AY227" s="29"/>
      <c r="AZ227" s="27"/>
      <c r="BA227" s="27"/>
      <c r="BB227" s="27"/>
      <c r="BC227" s="28">
        <v>41094</v>
      </c>
      <c r="BD227" s="27"/>
      <c r="BE227" s="27"/>
      <c r="BF227" s="29">
        <v>1</v>
      </c>
      <c r="BG227" s="29">
        <v>1</v>
      </c>
      <c r="BH227" s="29">
        <v>1</v>
      </c>
      <c r="BI227" s="29">
        <v>1</v>
      </c>
      <c r="BJ227" s="27" t="s">
        <v>159</v>
      </c>
      <c r="BK227" s="27" t="s">
        <v>121</v>
      </c>
      <c r="BL227" s="27" t="s">
        <v>159</v>
      </c>
      <c r="BM227" s="27" t="s">
        <v>121</v>
      </c>
      <c r="BN227" s="27" t="s">
        <v>159</v>
      </c>
      <c r="BO227" s="27" t="s">
        <v>160</v>
      </c>
      <c r="BP227" s="27" t="s">
        <v>122</v>
      </c>
      <c r="BQ227" s="29">
        <v>1</v>
      </c>
      <c r="BR227" s="27" t="s">
        <v>122</v>
      </c>
      <c r="BS227" s="29" t="s">
        <v>121</v>
      </c>
      <c r="BT227" s="27" t="s">
        <v>122</v>
      </c>
      <c r="BU227" s="29"/>
      <c r="BV227" s="29"/>
      <c r="BW227" s="27"/>
      <c r="BX227" s="27"/>
      <c r="BY227" s="30"/>
      <c r="BZ227" s="31">
        <v>2</v>
      </c>
      <c r="CA227" s="27"/>
      <c r="CB227" s="27"/>
      <c r="CC227" s="29">
        <v>2</v>
      </c>
      <c r="CD227" s="29">
        <v>1</v>
      </c>
      <c r="CE227" s="30" t="s">
        <v>121</v>
      </c>
      <c r="CF227" s="32">
        <v>0.019479999999999997</v>
      </c>
      <c r="CG227" s="33">
        <v>0.019479999999999997</v>
      </c>
      <c r="CH227" s="29">
        <f>IF(CG227&lt;0.00015,1,0)</f>
        <v>0</v>
      </c>
      <c r="CI227" s="34">
        <v>-3.999999999848569E-05</v>
      </c>
      <c r="CJ227" s="33">
        <v>3.999999999848569E-05</v>
      </c>
      <c r="CK227" s="29">
        <f>IF(CJ227&lt;0.00015,1,0)</f>
        <v>1</v>
      </c>
      <c r="CL227" s="29">
        <f>IF(AND(CH227=1,CK227=1),1,0)</f>
        <v>0</v>
      </c>
      <c r="CM227" s="30">
        <f>IF(OR(CH227=1,CK227=1),1,0)</f>
        <v>1</v>
      </c>
      <c r="CN227" s="35">
        <v>1</v>
      </c>
      <c r="CO227" s="36" t="b">
        <f>IF(OR(BU227=AO227,BU227=AN227,BU227=AL227,BW227=AO227,BW227=AN227,BW227=AL227),TRUE,FALSE)</f>
        <v>1</v>
      </c>
      <c r="CP227" s="30"/>
      <c r="CQ227" s="30">
        <v>1</v>
      </c>
      <c r="CR227" s="29">
        <v>1</v>
      </c>
      <c r="CS227" s="31" t="str">
        <f>IF(AND(BZ227=2,CN227=1,OR(CO227=TRUE,CP227="VERIFIED")),"YES","NO")</f>
        <v>YES</v>
      </c>
      <c r="CT227" s="30"/>
    </row>
    <row r="228" spans="1:98" ht="12.75">
      <c r="A228" s="52" t="s">
        <v>375</v>
      </c>
      <c r="B228" s="53" t="s">
        <v>353</v>
      </c>
      <c r="C228" s="54">
        <v>41088</v>
      </c>
      <c r="D228" s="53" t="s">
        <v>119</v>
      </c>
      <c r="E228" s="53" t="s">
        <v>120</v>
      </c>
      <c r="F228" s="53"/>
      <c r="G228" s="55"/>
      <c r="H228" s="55"/>
      <c r="I228" s="55"/>
      <c r="J228" s="55"/>
      <c r="K228" s="55"/>
      <c r="L228" s="55"/>
      <c r="M228" s="55"/>
      <c r="N228" s="55"/>
      <c r="O228" s="55"/>
      <c r="P228" s="55">
        <v>1</v>
      </c>
      <c r="Q228" s="55">
        <v>1</v>
      </c>
      <c r="R228" s="55">
        <v>1</v>
      </c>
      <c r="S228" s="55">
        <v>2</v>
      </c>
      <c r="T228" s="55">
        <v>5</v>
      </c>
      <c r="U228" s="55">
        <v>2</v>
      </c>
      <c r="V228" s="55">
        <v>3</v>
      </c>
      <c r="W228" s="55">
        <v>3</v>
      </c>
      <c r="X228" s="55">
        <v>2</v>
      </c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>
        <v>2</v>
      </c>
      <c r="AT228" s="56" t="s">
        <v>121</v>
      </c>
      <c r="AU228" s="52"/>
      <c r="AV228" s="55"/>
      <c r="AW228" s="55"/>
      <c r="AX228" s="55"/>
      <c r="AY228" s="55"/>
      <c r="AZ228" s="53"/>
      <c r="BA228" s="53"/>
      <c r="BB228" s="53"/>
      <c r="BC228" s="54">
        <v>41094</v>
      </c>
      <c r="BD228" s="53"/>
      <c r="BE228" s="53"/>
      <c r="BF228" s="55">
        <v>1</v>
      </c>
      <c r="BG228" s="55">
        <v>1</v>
      </c>
      <c r="BH228" s="55">
        <v>1</v>
      </c>
      <c r="BI228" s="55">
        <v>1</v>
      </c>
      <c r="BJ228" s="53" t="s">
        <v>159</v>
      </c>
      <c r="BK228" s="53" t="s">
        <v>121</v>
      </c>
      <c r="BL228" s="53" t="s">
        <v>159</v>
      </c>
      <c r="BM228" s="53" t="s">
        <v>121</v>
      </c>
      <c r="BN228" s="53" t="s">
        <v>159</v>
      </c>
      <c r="BO228" s="53" t="s">
        <v>160</v>
      </c>
      <c r="BP228" s="53" t="s">
        <v>122</v>
      </c>
      <c r="BQ228" s="53" t="s">
        <v>122</v>
      </c>
      <c r="BR228" s="53" t="s">
        <v>122</v>
      </c>
      <c r="BS228" s="53" t="s">
        <v>121</v>
      </c>
      <c r="BT228" s="53" t="s">
        <v>159</v>
      </c>
      <c r="BU228" s="55"/>
      <c r="BV228" s="55"/>
      <c r="BW228" s="53"/>
      <c r="BX228" s="53"/>
      <c r="BY228" s="56"/>
      <c r="BZ228" s="52">
        <v>2</v>
      </c>
      <c r="CA228" s="53"/>
      <c r="CB228" s="53"/>
      <c r="CC228" s="53" t="s">
        <v>122</v>
      </c>
      <c r="CD228" s="55">
        <v>1</v>
      </c>
      <c r="CE228" s="56">
        <v>1</v>
      </c>
      <c r="CF228" s="57">
        <v>2.9999999999995308E-05</v>
      </c>
      <c r="CG228" s="58">
        <v>2.9999999999995308E-05</v>
      </c>
      <c r="CH228" s="55">
        <f>IF(CG228&lt;0.00015,1,0)</f>
        <v>1</v>
      </c>
      <c r="CI228" s="59">
        <v>-4.99999999945544E-05</v>
      </c>
      <c r="CJ228" s="58">
        <v>4.99999999945544E-05</v>
      </c>
      <c r="CK228" s="55">
        <f>IF(CJ228&lt;0.00015,1,0)</f>
        <v>1</v>
      </c>
      <c r="CL228" s="55">
        <f>IF(AND(CH228=1,CK228=1),1,0)</f>
        <v>1</v>
      </c>
      <c r="CM228" s="56">
        <f>IF(OR(CH228=1,CK228=1),1,0)</f>
        <v>1</v>
      </c>
      <c r="CN228" s="60">
        <v>1</v>
      </c>
      <c r="CO228" s="61" t="b">
        <f>IF(OR(BU228=AO228,BU228=AN228,BU228=AL228,BW228=AO228,BW228=AN228,BW228=AL228),TRUE,FALSE)</f>
        <v>1</v>
      </c>
      <c r="CP228" s="56"/>
      <c r="CQ228" s="56">
        <v>1</v>
      </c>
      <c r="CR228" s="55">
        <v>1</v>
      </c>
      <c r="CS228" s="52" t="str">
        <f>IF(AND(BZ228=2,CN228=1,OR(CO228=TRUE,CP228="VERIFIED")),"YES","NO")</f>
        <v>YES</v>
      </c>
      <c r="CT228" s="56"/>
    </row>
  </sheetData>
  <sheetProtection selectLockedCells="1" selectUnlockedCells="1"/>
  <mergeCells count="6">
    <mergeCell ref="A1:AT1"/>
    <mergeCell ref="AU1:BY1"/>
    <mergeCell ref="CA1:CE1"/>
    <mergeCell ref="CF1:CM1"/>
    <mergeCell ref="CN1:CP1"/>
    <mergeCell ref="CS1:CT1"/>
  </mergeCells>
  <dataValidations count="1">
    <dataValidation type="list" allowBlank="1" showErrorMessage="1" sqref="B3:B207">
      <formula1>"JO,AO,KO"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p-nut</dc:creator>
  <cp:keywords/>
  <dc:description/>
  <cp:lastModifiedBy>Alexander Berger</cp:lastModifiedBy>
  <dcterms:created xsi:type="dcterms:W3CDTF">2012-09-12T20:05:49Z</dcterms:created>
  <dcterms:modified xsi:type="dcterms:W3CDTF">2012-12-11T04:29:19Z</dcterms:modified>
  <cp:category/>
  <cp:version/>
  <cp:contentType/>
  <cp:contentStatus/>
  <cp:revision>3</cp:revision>
</cp:coreProperties>
</file>