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426"/>
  <workbookPr/>
  <mc:AlternateContent xmlns:mc="http://schemas.openxmlformats.org/markup-compatibility/2006">
    <mc:Choice Requires="x15">
      <x15ac:absPath xmlns:x15ac="http://schemas.microsoft.com/office/spreadsheetml/2010/11/ac" url="/Users/nicolezok/Desktop/"/>
    </mc:Choice>
  </mc:AlternateContent>
  <bookViews>
    <workbookView xWindow="0" yWindow="460" windowWidth="28460" windowHeight="15680" activeTab="2"/>
  </bookViews>
  <sheets>
    <sheet name="Available and expected funding " sheetId="1" r:id="rId1"/>
    <sheet name="Funding commitments" sheetId="2" r:id="rId2"/>
    <sheet name="Spending Opportunities" sheetId="3"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F21" i="3" l="1"/>
  <c r="B27" i="3"/>
  <c r="B21" i="3"/>
  <c r="D21" i="3"/>
  <c r="B36" i="3"/>
  <c r="C33" i="3"/>
  <c r="F42" i="3"/>
  <c r="D42" i="3"/>
  <c r="B42" i="3"/>
  <c r="G40" i="3"/>
  <c r="G42" i="3"/>
  <c r="E40" i="3"/>
  <c r="E42" i="3"/>
  <c r="C40" i="3"/>
  <c r="C42" i="3"/>
  <c r="F36" i="3"/>
  <c r="D36" i="3"/>
  <c r="F47" i="3"/>
  <c r="G33" i="3"/>
  <c r="E33" i="3"/>
  <c r="G34" i="3"/>
  <c r="E34" i="3"/>
  <c r="C34" i="3"/>
  <c r="C36" i="3"/>
  <c r="G25" i="3"/>
  <c r="G19" i="3"/>
  <c r="F27" i="3"/>
  <c r="F29" i="3"/>
  <c r="G18" i="3"/>
  <c r="G17" i="3"/>
  <c r="G16" i="3"/>
  <c r="G14" i="3"/>
  <c r="G13" i="3"/>
  <c r="E18" i="3"/>
  <c r="D27" i="3"/>
  <c r="E19" i="3"/>
  <c r="E25" i="3"/>
  <c r="E27" i="3"/>
  <c r="E17" i="3"/>
  <c r="E16" i="3"/>
  <c r="E14" i="3"/>
  <c r="E13" i="3"/>
  <c r="C19" i="3"/>
  <c r="C25" i="3"/>
  <c r="C16" i="3"/>
  <c r="C14" i="3"/>
  <c r="F48" i="3"/>
  <c r="E21" i="3"/>
  <c r="E29" i="3"/>
  <c r="C21" i="3"/>
  <c r="G21" i="3"/>
  <c r="E36" i="3"/>
  <c r="G36" i="3"/>
  <c r="G27" i="3"/>
  <c r="C27" i="3"/>
  <c r="G48" i="3"/>
  <c r="B29" i="3"/>
  <c r="B44" i="3"/>
  <c r="D29" i="3"/>
  <c r="G47" i="3"/>
  <c r="D44" i="3"/>
  <c r="E44" i="3"/>
  <c r="F44" i="3"/>
  <c r="F46" i="3"/>
  <c r="C29" i="3"/>
  <c r="C44" i="3"/>
  <c r="G29" i="3"/>
  <c r="G44" i="3"/>
  <c r="G46" i="3"/>
</calcChain>
</file>

<file path=xl/comments1.xml><?xml version="1.0" encoding="utf-8"?>
<comments xmlns="http://schemas.openxmlformats.org/spreadsheetml/2006/main">
  <authors>
    <author>Amanda Jordan</author>
  </authors>
  <commentList>
    <comment ref="H15" authorId="0">
      <text>
        <r>
          <rPr>
            <b/>
            <sz val="9"/>
            <color indexed="81"/>
            <rFont val="Tahoma"/>
            <charset val="1"/>
          </rPr>
          <t>Amanda Jordan:</t>
        </r>
        <r>
          <rPr>
            <sz val="9"/>
            <color indexed="81"/>
            <rFont val="Tahoma"/>
            <charset val="1"/>
          </rPr>
          <t xml:space="preserve">
This is the target for oncho treatments</t>
        </r>
      </text>
    </comment>
    <comment ref="I15" authorId="0">
      <text>
        <r>
          <rPr>
            <b/>
            <sz val="9"/>
            <color indexed="81"/>
            <rFont val="Tahoma"/>
            <charset val="1"/>
          </rPr>
          <t>Amanda Jordan:</t>
        </r>
        <r>
          <rPr>
            <sz val="9"/>
            <color indexed="81"/>
            <rFont val="Tahoma"/>
            <charset val="1"/>
          </rPr>
          <t xml:space="preserve">
This is the target for LF treatments</t>
        </r>
      </text>
    </comment>
    <comment ref="J15" authorId="0">
      <text>
        <r>
          <rPr>
            <b/>
            <sz val="9"/>
            <color indexed="81"/>
            <rFont val="Tahoma"/>
            <charset val="1"/>
          </rPr>
          <t>Amanda Jordan:</t>
        </r>
        <r>
          <rPr>
            <sz val="9"/>
            <color indexed="81"/>
            <rFont val="Tahoma"/>
            <charset val="1"/>
          </rPr>
          <t xml:space="preserve">
This is the target for oncho treatments</t>
        </r>
      </text>
    </comment>
    <comment ref="K15" authorId="0">
      <text>
        <r>
          <rPr>
            <b/>
            <sz val="9"/>
            <color indexed="81"/>
            <rFont val="Tahoma"/>
            <charset val="1"/>
          </rPr>
          <t>Amanda Jordan:</t>
        </r>
        <r>
          <rPr>
            <sz val="9"/>
            <color indexed="81"/>
            <rFont val="Tahoma"/>
            <charset val="1"/>
          </rPr>
          <t xml:space="preserve">
This is the targets for LF treatments</t>
        </r>
      </text>
    </comment>
    <comment ref="L15" authorId="0">
      <text>
        <r>
          <rPr>
            <b/>
            <sz val="9"/>
            <color indexed="81"/>
            <rFont val="Tahoma"/>
            <charset val="1"/>
          </rPr>
          <t>Amanda Jordan:</t>
        </r>
        <r>
          <rPr>
            <sz val="9"/>
            <color indexed="81"/>
            <rFont val="Tahoma"/>
            <charset val="1"/>
          </rPr>
          <t xml:space="preserve">
This is the target for oncho treatments</t>
        </r>
      </text>
    </comment>
    <comment ref="M15" authorId="0">
      <text>
        <r>
          <rPr>
            <b/>
            <sz val="9"/>
            <color indexed="81"/>
            <rFont val="Tahoma"/>
            <charset val="1"/>
          </rPr>
          <t>Amanda Jordan:</t>
        </r>
        <r>
          <rPr>
            <sz val="9"/>
            <color indexed="81"/>
            <rFont val="Tahoma"/>
            <charset val="1"/>
          </rPr>
          <t xml:space="preserve">
This is the target for LF treatments</t>
        </r>
      </text>
    </comment>
  </commentList>
</comments>
</file>

<file path=xl/sharedStrings.xml><?xml version="1.0" encoding="utf-8"?>
<sst xmlns="http://schemas.openxmlformats.org/spreadsheetml/2006/main" count="89" uniqueCount="76">
  <si>
    <t>Blue = information from the charity</t>
  </si>
  <si>
    <t>Purple = information from GiveWell's donation records</t>
  </si>
  <si>
    <t>Scope of analysis</t>
  </si>
  <si>
    <t>Notes</t>
  </si>
  <si>
    <t>Unit of analysis (full organization or program of a larger organization)</t>
  </si>
  <si>
    <t>Analysis 'as of' date</t>
  </si>
  <si>
    <t>Funds on hand</t>
  </si>
  <si>
    <t>Amount</t>
  </si>
  <si>
    <t>Uncommitted, unreserved funds in the bank</t>
  </si>
  <si>
    <t>Projected revenue</t>
  </si>
  <si>
    <t>Value from same period in previous year</t>
  </si>
  <si>
    <t>Projection (before GiveWell's 2017 recommendation)</t>
  </si>
  <si>
    <t>-</t>
  </si>
  <si>
    <t>Total GiveWell-influenced funding that reached the organization in most recent fiscal year (or another annual period consistent with the above)</t>
  </si>
  <si>
    <t>From GiveWell's internal donation records.</t>
  </si>
  <si>
    <t>Projected revenue from donors who are not influenced by GiveWell's research in most recent fiscal year (or another annual period consistent with the above)</t>
  </si>
  <si>
    <t>Calculation.</t>
  </si>
  <si>
    <t>Funding held by GiveWell as of the end of most recent fiscal year (or another annual period consistent with the above)</t>
  </si>
  <si>
    <t>Annual projected revenue from donors who give based on GiveWell's top charity list, but do not follow our recommendation for marginal funding</t>
  </si>
  <si>
    <t>GiveWell maintains both a list of all top charities that meet our criteria and a recommendation for which charity or charities to give to to maximize the impact of additional donations, given cost-effectiveness of remaining funding gaps.</t>
  </si>
  <si>
    <t>[For programs that are part of a larger org] Funding expected for the program from parent organization's unrestricted funding</t>
  </si>
  <si>
    <t>Bottom line</t>
  </si>
  <si>
    <t>Revenue projection for second year</t>
  </si>
  <si>
    <t>Revenue projection for third year</t>
  </si>
  <si>
    <t>Funding commitments as of</t>
  </si>
  <si>
    <t>Reminders and instructions</t>
  </si>
  <si>
    <t>1. Include indirect costs, such as core staff salaries, office space, etc. If the program is one part of a larger organization, estimate an allocation of indirect costs.</t>
  </si>
  <si>
    <t>2. GiveWell-influenced funding can be volitle, so we encourage you to plan to use GiveWell-influenced funding over two to three years and to include two to three years worth of activities in the list below.</t>
  </si>
  <si>
    <t>3. If you would increase the amount set aside for reserves, include that. No need to include funding previously set aside for reserves, since that is accounted for in the 'available and expected funding' analysis.</t>
  </si>
  <si>
    <t>DRC</t>
  </si>
  <si>
    <t>Guinea (Conakry)</t>
  </si>
  <si>
    <t>Cameroon</t>
  </si>
  <si>
    <t>Nigeria – 4 states</t>
  </si>
  <si>
    <t>Nigeria – Benue</t>
  </si>
  <si>
    <t>Guinea Bissau</t>
  </si>
  <si>
    <t>Location</t>
  </si>
  <si>
    <t>Amount for 2019</t>
  </si>
  <si>
    <t>Amount for 2019 with indirect costs</t>
  </si>
  <si>
    <t>Target treatments for 2019</t>
  </si>
  <si>
    <t>Alternative funders</t>
  </si>
  <si>
    <t>SUB-TOTAL</t>
  </si>
  <si>
    <t>Nigeria - Bauchi state</t>
  </si>
  <si>
    <t>Priority 1 - Total</t>
  </si>
  <si>
    <t>Amount for 2020</t>
  </si>
  <si>
    <t>Amount for 2020 with indirect costs</t>
  </si>
  <si>
    <t>Amount for 2021</t>
  </si>
  <si>
    <t>Amount for 2021 with indirect costs</t>
  </si>
  <si>
    <t>Priority 2 - Total</t>
  </si>
  <si>
    <t>Priority 3 - Total</t>
  </si>
  <si>
    <t>Priority 1+2+3 - Total</t>
  </si>
  <si>
    <t>New Programmes (deworming only)</t>
  </si>
  <si>
    <r>
      <t xml:space="preserve">See </t>
    </r>
    <r>
      <rPr>
        <sz val="11"/>
        <color rgb="FFFF0000"/>
        <rFont val="Calibri"/>
        <family val="2"/>
      </rPr>
      <t>(Date)</t>
    </r>
    <r>
      <rPr>
        <sz val="11"/>
        <color theme="1"/>
        <rFont val="Calibri"/>
        <family val="2"/>
        <scheme val="minor"/>
      </rPr>
      <t xml:space="preserve"> Budget:</t>
    </r>
  </si>
  <si>
    <t>Target treatments for 2020</t>
  </si>
  <si>
    <t>Target treatments for 2021</t>
  </si>
  <si>
    <t>Schisto</t>
  </si>
  <si>
    <t>STH</t>
  </si>
  <si>
    <t>Sightsavers GiveWell-specific deworming projects</t>
  </si>
  <si>
    <t>Of funds in the bank for Sightsavers GiveWell-specific deworming projects, amount committed to future activities</t>
  </si>
  <si>
    <t>Of funds in the bank for Sightsavers GiveWell-specific deworming projects, funds held in reserve</t>
  </si>
  <si>
    <t>Total annual revenue for Sightsavers GiveWell-specific deworming projects most recent fiscal year (or another annual period)</t>
  </si>
  <si>
    <t>?</t>
  </si>
  <si>
    <t>Baseline' funding pot for Sightsavers GiveWell-specific deworming projects</t>
  </si>
  <si>
    <t>Extension of and New programmes (deworming only)</t>
  </si>
  <si>
    <t>Extension of programmes (deworming only)</t>
  </si>
  <si>
    <t>Total 1+2+3 Priorities</t>
  </si>
  <si>
    <t>Total included in Priorities 1+2+3</t>
  </si>
  <si>
    <t>Total included in  Priority 1</t>
  </si>
  <si>
    <r>
      <rPr>
        <b/>
        <i/>
        <sz val="10"/>
        <color theme="1"/>
        <rFont val="Arial"/>
        <family val="2"/>
      </rPr>
      <t>Priority 1</t>
    </r>
    <r>
      <rPr>
        <i/>
        <sz val="10"/>
        <color theme="1"/>
        <rFont val="Arial"/>
        <family val="2"/>
      </rPr>
      <t xml:space="preserve"> - Potential extension of support in existing project areas until March 2022.</t>
    </r>
  </si>
  <si>
    <t>Priority 1 - Geographic expansion of support into Bauchi State in Nigeria, until March 2022. This is a new operational area for Sightsavers.</t>
  </si>
  <si>
    <r>
      <rPr>
        <b/>
        <i/>
        <sz val="10"/>
        <color theme="1"/>
        <rFont val="Arial"/>
        <family val="2"/>
      </rPr>
      <t>Priority 3</t>
    </r>
    <r>
      <rPr>
        <i/>
        <sz val="10"/>
        <color theme="1"/>
        <rFont val="Arial"/>
        <family val="2"/>
      </rPr>
      <t xml:space="preserve"> - Further geographic expansion of support in Cameroon until March  2022.</t>
    </r>
  </si>
  <si>
    <r>
      <rPr>
        <b/>
        <i/>
        <sz val="10"/>
        <color theme="1"/>
        <rFont val="Arial"/>
        <family val="2"/>
      </rPr>
      <t>Priority 2</t>
    </r>
    <r>
      <rPr>
        <i/>
        <sz val="10"/>
        <color theme="1"/>
        <rFont val="Arial"/>
        <family val="2"/>
      </rPr>
      <t xml:space="preserve"> - Geographic expansion of support in Cameroon uand an increase to biannual STH treatments in Guinea until March 2022.</t>
    </r>
  </si>
  <si>
    <t xml:space="preserve">At of the end of 2017, the USAID deworming funding was discontinued, leaving a large funding gap. </t>
  </si>
  <si>
    <t>Funds in the bank for Sightsavers GiveWell-specific deworming projects as of March 30, 2018</t>
  </si>
  <si>
    <t>March 31, 2018</t>
  </si>
  <si>
    <t>$4,151,366*</t>
  </si>
  <si>
    <t>* This figures includes the remaining grant funds from Wishlist 1 and 2, after year 1 expenditure, plus quarter 1, 2018 GiveWell quarterly payment of $84,813. It does not include quarter 2, 2018, GiveWell quarterly payment of $29,915. This was deposited in our account after March 31, 2018. The full $29,915 quarter 2 quarterly payment is already allocated to Cameroon MDA in 2018 as per the quarter 1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</si>
</sst>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409]#,##0.00"/>
    <numFmt numFmtId="165" formatCode="[$$-409]#,##0"/>
    <numFmt numFmtId="166" formatCode="_-* #,##0_-;\-* #,##0_-;_-* &quot;-&quot;??_-;_-@_-"/>
  </numFmts>
  <fonts count="19" x14ac:knownFonts="1">
    <font>
      <sz val="11"/>
      <color theme="1"/>
      <name val="Calibri"/>
      <family val="2"/>
      <scheme val="minor"/>
    </font>
    <font>
      <sz val="10"/>
      <color theme="1"/>
      <name val="Arial"/>
      <family val="2"/>
    </font>
    <font>
      <u/>
      <sz val="10"/>
      <color theme="1"/>
      <name val="Arial"/>
      <family val="2"/>
    </font>
    <font>
      <sz val="10"/>
      <color rgb="FF000000"/>
      <name val="Arial"/>
      <family val="2"/>
    </font>
    <font>
      <b/>
      <sz val="10"/>
      <color theme="1"/>
      <name val="Arial"/>
      <family val="2"/>
    </font>
    <font>
      <b/>
      <i/>
      <sz val="10"/>
      <color rgb="FF000000"/>
      <name val="Arial"/>
      <family val="2"/>
    </font>
    <font>
      <sz val="11"/>
      <color theme="1"/>
      <name val="Calibri"/>
      <family val="2"/>
      <scheme val="minor"/>
    </font>
    <font>
      <sz val="11"/>
      <color rgb="FFFF0000"/>
      <name val="Calibri"/>
      <family val="2"/>
      <scheme val="minor"/>
    </font>
    <font>
      <b/>
      <sz val="11"/>
      <color theme="1"/>
      <name val="Calibri"/>
      <family val="2"/>
      <scheme val="minor"/>
    </font>
    <font>
      <i/>
      <sz val="10"/>
      <color theme="1"/>
      <name val="Arial"/>
      <family val="2"/>
    </font>
    <font>
      <b/>
      <i/>
      <sz val="10"/>
      <color theme="1"/>
      <name val="Arial"/>
      <family val="2"/>
    </font>
    <font>
      <b/>
      <sz val="11"/>
      <color theme="1"/>
      <name val="Calibri"/>
      <family val="2"/>
    </font>
    <font>
      <sz val="11"/>
      <color rgb="FFFF0000"/>
      <name val="Calibri"/>
      <family val="2"/>
    </font>
    <font>
      <sz val="11"/>
      <color rgb="FF0070C0"/>
      <name val="Calibri"/>
      <family val="2"/>
      <scheme val="minor"/>
    </font>
    <font>
      <sz val="11"/>
      <color theme="1"/>
      <name val="Arial1"/>
    </font>
    <font>
      <b/>
      <sz val="10"/>
      <name val="Arial"/>
      <family val="2"/>
    </font>
    <font>
      <sz val="10"/>
      <name val="Arial"/>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rgb="FF000000"/>
        <bgColor indexed="64"/>
      </patternFill>
    </fill>
    <fill>
      <patternFill patternType="solid">
        <fgColor rgb="FFC9DAF8"/>
        <bgColor indexed="64"/>
      </patternFill>
    </fill>
    <fill>
      <patternFill patternType="solid">
        <fgColor rgb="FFD9D2E9"/>
        <bgColor indexed="64"/>
      </patternFill>
    </fill>
    <fill>
      <patternFill patternType="solid">
        <fgColor rgb="FFFFFFFF"/>
        <bgColor indexed="64"/>
      </patternFill>
    </fill>
  </fills>
  <borders count="28">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theme="2" tint="-0.24994659260841701"/>
      </top>
      <bottom style="medium">
        <color auto="1"/>
      </bottom>
      <diagonal/>
    </border>
    <border>
      <left style="medium">
        <color auto="1"/>
      </left>
      <right style="medium">
        <color theme="2" tint="-0.24994659260841701"/>
      </right>
      <top/>
      <bottom/>
      <diagonal/>
    </border>
    <border>
      <left style="medium">
        <color theme="2" tint="-0.24994659260841701"/>
      </left>
      <right style="medium">
        <color theme="2" tint="-0.24994659260841701"/>
      </right>
      <top/>
      <bottom/>
      <diagonal/>
    </border>
    <border>
      <left style="medium">
        <color theme="2" tint="-0.24994659260841701"/>
      </left>
      <right style="medium">
        <color auto="1"/>
      </right>
      <top/>
      <bottom/>
      <diagonal/>
    </border>
    <border>
      <left style="medium">
        <color auto="1"/>
      </left>
      <right style="medium">
        <color auto="1"/>
      </right>
      <top style="medium">
        <color auto="1"/>
      </top>
      <bottom style="medium">
        <color theme="2" tint="-0.24994659260841701"/>
      </bottom>
      <diagonal/>
    </border>
    <border>
      <left style="medium">
        <color auto="1"/>
      </left>
      <right style="thin">
        <color auto="1"/>
      </right>
      <top style="medium">
        <color auto="1"/>
      </top>
      <bottom style="medium">
        <color theme="2" tint="-0.24994659260841701"/>
      </bottom>
      <diagonal/>
    </border>
    <border>
      <left style="thin">
        <color auto="1"/>
      </left>
      <right style="thin">
        <color auto="1"/>
      </right>
      <top style="medium">
        <color auto="1"/>
      </top>
      <bottom style="medium">
        <color theme="2" tint="-0.24994659260841701"/>
      </bottom>
      <diagonal/>
    </border>
    <border>
      <left style="thin">
        <color auto="1"/>
      </left>
      <right style="medium">
        <color auto="1"/>
      </right>
      <top style="medium">
        <color auto="1"/>
      </top>
      <bottom style="medium">
        <color theme="2" tint="-0.24994659260841701"/>
      </bottom>
      <diagonal/>
    </border>
    <border>
      <left style="medium">
        <color auto="1"/>
      </left>
      <right style="medium">
        <color theme="2" tint="-0.24994659260841701"/>
      </right>
      <top style="medium">
        <color auto="1"/>
      </top>
      <bottom style="medium">
        <color theme="2" tint="-0.24994659260841701"/>
      </bottom>
      <diagonal/>
    </border>
    <border>
      <left style="medium">
        <color theme="2" tint="-0.24994659260841701"/>
      </left>
      <right style="medium">
        <color theme="2" tint="-0.24994659260841701"/>
      </right>
      <top style="medium">
        <color auto="1"/>
      </top>
      <bottom style="medium">
        <color theme="2" tint="-0.24994659260841701"/>
      </bottom>
      <diagonal/>
    </border>
    <border>
      <left style="medium">
        <color theme="2" tint="-0.24994659260841701"/>
      </left>
      <right style="medium">
        <color auto="1"/>
      </right>
      <top style="medium">
        <color auto="1"/>
      </top>
      <bottom style="medium">
        <color theme="2" tint="-0.24994659260841701"/>
      </bottom>
      <diagonal/>
    </border>
    <border>
      <left style="medium">
        <color auto="1"/>
      </left>
      <right style="medium">
        <color auto="1"/>
      </right>
      <top style="medium">
        <color theme="2" tint="-0.24994659260841701"/>
      </top>
      <bottom style="medium">
        <color theme="2" tint="-0.24994659260841701"/>
      </bottom>
      <diagonal/>
    </border>
    <border>
      <left style="medium">
        <color auto="1"/>
      </left>
      <right style="medium">
        <color theme="2" tint="-0.24994659260841701"/>
      </right>
      <top style="medium">
        <color theme="2" tint="-0.24994659260841701"/>
      </top>
      <bottom style="medium">
        <color theme="2" tint="-0.24994659260841701"/>
      </bottom>
      <diagonal/>
    </border>
    <border>
      <left style="medium">
        <color theme="2" tint="-0.24994659260841701"/>
      </left>
      <right style="medium">
        <color theme="2" tint="-0.24994659260841701"/>
      </right>
      <top style="medium">
        <color theme="2" tint="-0.24994659260841701"/>
      </top>
      <bottom style="medium">
        <color theme="2" tint="-0.24994659260841701"/>
      </bottom>
      <diagonal/>
    </border>
    <border>
      <left style="medium">
        <color theme="2" tint="-0.24994659260841701"/>
      </left>
      <right style="medium">
        <color auto="1"/>
      </right>
      <top style="medium">
        <color theme="2" tint="-0.24994659260841701"/>
      </top>
      <bottom style="medium">
        <color theme="2" tint="-0.24994659260841701"/>
      </bottom>
      <diagonal/>
    </border>
    <border>
      <left style="medium">
        <color auto="1"/>
      </left>
      <right style="medium">
        <color theme="2" tint="-0.24994659260841701"/>
      </right>
      <top style="medium">
        <color theme="2" tint="-0.24994659260841701"/>
      </top>
      <bottom style="medium">
        <color auto="1"/>
      </bottom>
      <diagonal/>
    </border>
    <border>
      <left style="medium">
        <color theme="2" tint="-0.24994659260841701"/>
      </left>
      <right style="medium">
        <color theme="2" tint="-0.24994659260841701"/>
      </right>
      <top style="medium">
        <color theme="2" tint="-0.24994659260841701"/>
      </top>
      <bottom style="medium">
        <color auto="1"/>
      </bottom>
      <diagonal/>
    </border>
    <border>
      <left style="medium">
        <color theme="2" tint="-0.24994659260841701"/>
      </left>
      <right style="medium">
        <color auto="1"/>
      </right>
      <top style="medium">
        <color theme="2" tint="-0.24994659260841701"/>
      </top>
      <bottom style="medium">
        <color auto="1"/>
      </bottom>
      <diagonal/>
    </border>
  </borders>
  <cellStyleXfs count="3">
    <xf numFmtId="0" fontId="0" fillId="0" borderId="0"/>
    <xf numFmtId="43" fontId="6" fillId="0" borderId="0" applyFont="0" applyFill="0" applyBorder="0" applyAlignment="0" applyProtection="0"/>
    <xf numFmtId="0" fontId="14" fillId="0" borderId="0"/>
  </cellStyleXfs>
  <cellXfs count="91">
    <xf numFmtId="0" fontId="0" fillId="0" borderId="0" xfId="0"/>
    <xf numFmtId="0" fontId="1" fillId="0" borderId="1" xfId="0" applyFont="1" applyBorder="1" applyAlignment="1">
      <alignment wrapText="1"/>
    </xf>
    <xf numFmtId="0" fontId="1" fillId="2" borderId="1" xfId="0" applyFont="1" applyFill="1" applyBorder="1" applyAlignment="1">
      <alignment wrapText="1"/>
    </xf>
    <xf numFmtId="0" fontId="2" fillId="0" borderId="1" xfId="0" applyFont="1" applyBorder="1" applyAlignment="1">
      <alignment wrapText="1"/>
    </xf>
    <xf numFmtId="0" fontId="4" fillId="0" borderId="1" xfId="0" applyFont="1" applyBorder="1" applyAlignment="1">
      <alignment wrapText="1"/>
    </xf>
    <xf numFmtId="0" fontId="1" fillId="0" borderId="1" xfId="0" applyFont="1" applyBorder="1" applyAlignment="1">
      <alignment horizontal="right" wrapText="1"/>
    </xf>
    <xf numFmtId="0" fontId="1" fillId="4" borderId="1" xfId="0" applyFont="1" applyFill="1" applyBorder="1" applyAlignment="1">
      <alignment wrapText="1"/>
    </xf>
    <xf numFmtId="0" fontId="1" fillId="3" borderId="1" xfId="0" applyFont="1" applyFill="1" applyBorder="1" applyAlignment="1">
      <alignment horizontal="right" wrapText="1"/>
    </xf>
    <xf numFmtId="0" fontId="1" fillId="5" borderId="1" xfId="0" applyFont="1" applyFill="1" applyBorder="1" applyAlignment="1">
      <alignment wrapText="1"/>
    </xf>
    <xf numFmtId="0" fontId="5" fillId="5" borderId="1" xfId="0" applyFont="1" applyFill="1" applyBorder="1" applyAlignment="1">
      <alignment vertical="center"/>
    </xf>
    <xf numFmtId="0" fontId="0" fillId="0" borderId="0" xfId="0" applyBorder="1"/>
    <xf numFmtId="0" fontId="11" fillId="0" borderId="0" xfId="0" applyFont="1"/>
    <xf numFmtId="0" fontId="7" fillId="0" borderId="0" xfId="0" applyFont="1"/>
    <xf numFmtId="166" fontId="0" fillId="0" borderId="0" xfId="1" applyNumberFormat="1" applyFont="1"/>
    <xf numFmtId="0" fontId="13" fillId="0" borderId="0" xfId="0" applyFont="1"/>
    <xf numFmtId="0" fontId="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1" fillId="3" borderId="1" xfId="0" applyFont="1" applyFill="1" applyBorder="1" applyAlignment="1">
      <alignment horizontal="right" vertical="center" wrapText="1"/>
    </xf>
    <xf numFmtId="0" fontId="1" fillId="0" borderId="1" xfId="0" quotePrefix="1" applyFont="1" applyBorder="1" applyAlignment="1">
      <alignment wrapText="1"/>
    </xf>
    <xf numFmtId="0" fontId="0" fillId="0" borderId="5" xfId="0" applyBorder="1"/>
    <xf numFmtId="0" fontId="9" fillId="0" borderId="5" xfId="0" applyFont="1" applyBorder="1" applyAlignment="1">
      <alignment vertical="center"/>
    </xf>
    <xf numFmtId="0" fontId="4" fillId="0" borderId="6" xfId="0" applyFont="1" applyBorder="1" applyAlignment="1">
      <alignment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1" xfId="0" applyBorder="1"/>
    <xf numFmtId="0" fontId="0" fillId="0" borderId="12" xfId="0" applyBorder="1"/>
    <xf numFmtId="0" fontId="0" fillId="0" borderId="13" xfId="0" applyBorder="1"/>
    <xf numFmtId="164" fontId="0" fillId="0" borderId="11" xfId="0" applyNumberFormat="1" applyFill="1" applyBorder="1"/>
    <xf numFmtId="164" fontId="0" fillId="0" borderId="12" xfId="0" applyNumberFormat="1" applyFill="1" applyBorder="1"/>
    <xf numFmtId="0" fontId="0" fillId="0" borderId="12" xfId="0" applyFill="1" applyBorder="1"/>
    <xf numFmtId="0" fontId="0" fillId="0" borderId="11" xfId="0" applyFill="1" applyBorder="1"/>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21" xfId="0" applyFont="1" applyBorder="1" applyAlignment="1">
      <alignment horizontal="right" wrapText="1"/>
    </xf>
    <xf numFmtId="164" fontId="0" fillId="0" borderId="22" xfId="0" applyNumberFormat="1" applyFill="1" applyBorder="1"/>
    <xf numFmtId="164" fontId="0" fillId="0" borderId="23" xfId="0" applyNumberFormat="1" applyFill="1" applyBorder="1"/>
    <xf numFmtId="165" fontId="0" fillId="0" borderId="23" xfId="0" applyNumberFormat="1" applyFill="1" applyBorder="1"/>
    <xf numFmtId="165" fontId="0" fillId="0" borderId="24" xfId="0" applyNumberFormat="1" applyBorder="1"/>
    <xf numFmtId="166" fontId="0" fillId="0" borderId="22" xfId="1" applyNumberFormat="1" applyFont="1" applyBorder="1"/>
    <xf numFmtId="166" fontId="0" fillId="0" borderId="23" xfId="1" applyNumberFormat="1" applyFont="1" applyBorder="1"/>
    <xf numFmtId="166" fontId="0" fillId="0" borderId="24" xfId="1" applyNumberFormat="1" applyFont="1" applyBorder="1"/>
    <xf numFmtId="165" fontId="0" fillId="0" borderId="22" xfId="0" applyNumberFormat="1" applyFill="1" applyBorder="1"/>
    <xf numFmtId="0" fontId="1" fillId="0" borderId="21" xfId="0" applyFont="1" applyBorder="1" applyAlignment="1">
      <alignment horizontal="right" vertical="center" wrapText="1"/>
    </xf>
    <xf numFmtId="0" fontId="0" fillId="0" borderId="21" xfId="0" applyBorder="1"/>
    <xf numFmtId="0" fontId="0" fillId="0" borderId="23" xfId="0" applyFill="1" applyBorder="1"/>
    <xf numFmtId="0" fontId="0" fillId="0" borderId="24" xfId="0" applyBorder="1"/>
    <xf numFmtId="0" fontId="0" fillId="0" borderId="22" xfId="0" applyBorder="1"/>
    <xf numFmtId="0" fontId="0" fillId="0" borderId="23" xfId="0" applyBorder="1"/>
    <xf numFmtId="0" fontId="1" fillId="0" borderId="21" xfId="0" applyFont="1" applyBorder="1" applyAlignment="1">
      <alignment vertical="center" wrapText="1"/>
    </xf>
    <xf numFmtId="165" fontId="0" fillId="0" borderId="22" xfId="0" applyNumberFormat="1" applyBorder="1"/>
    <xf numFmtId="165" fontId="0" fillId="0" borderId="23" xfId="0" applyNumberFormat="1" applyBorder="1"/>
    <xf numFmtId="0" fontId="11" fillId="0" borderId="21" xfId="0" applyFont="1" applyBorder="1"/>
    <xf numFmtId="165" fontId="8" fillId="0" borderId="22" xfId="0" applyNumberFormat="1" applyFont="1" applyBorder="1"/>
    <xf numFmtId="165" fontId="8" fillId="0" borderId="23" xfId="0" applyNumberFormat="1" applyFont="1" applyBorder="1"/>
    <xf numFmtId="165" fontId="8" fillId="0" borderId="24" xfId="0" applyNumberFormat="1" applyFont="1" applyBorder="1"/>
    <xf numFmtId="0" fontId="0" fillId="0" borderId="21" xfId="0" applyBorder="1" applyAlignment="1">
      <alignment wrapText="1"/>
    </xf>
    <xf numFmtId="0" fontId="0" fillId="0" borderId="21" xfId="0" applyBorder="1" applyAlignment="1">
      <alignment horizontal="right"/>
    </xf>
    <xf numFmtId="0" fontId="0" fillId="0" borderId="10" xfId="0" applyBorder="1"/>
    <xf numFmtId="165" fontId="8" fillId="0" borderId="25" xfId="0" applyNumberFormat="1" applyFont="1" applyBorder="1"/>
    <xf numFmtId="165" fontId="8" fillId="0" borderId="26" xfId="0" applyNumberFormat="1" applyFont="1" applyBorder="1"/>
    <xf numFmtId="165" fontId="8" fillId="0" borderId="27" xfId="0" applyNumberFormat="1" applyFont="1" applyBorder="1"/>
    <xf numFmtId="0" fontId="11" fillId="0" borderId="10" xfId="0" applyFont="1" applyBorder="1"/>
    <xf numFmtId="0" fontId="1" fillId="0" borderId="23" xfId="0" applyFont="1" applyBorder="1" applyAlignment="1">
      <alignment wrapText="1"/>
    </xf>
    <xf numFmtId="0" fontId="1" fillId="3" borderId="23" xfId="0" applyFont="1" applyFill="1" applyBorder="1" applyAlignment="1">
      <alignment horizontal="right" vertical="center" wrapText="1"/>
    </xf>
    <xf numFmtId="0" fontId="9" fillId="0" borderId="0" xfId="0" applyFont="1" applyBorder="1" applyAlignment="1">
      <alignment vertical="center"/>
    </xf>
    <xf numFmtId="0" fontId="15" fillId="0" borderId="1" xfId="0" applyFont="1" applyBorder="1" applyAlignment="1">
      <alignment wrapText="1"/>
    </xf>
    <xf numFmtId="0" fontId="1" fillId="4" borderId="1" xfId="0" applyFont="1" applyFill="1" applyBorder="1" applyAlignment="1">
      <alignment horizontal="right" vertical="center" wrapText="1"/>
    </xf>
    <xf numFmtId="0" fontId="1" fillId="0" borderId="1" xfId="0" applyFont="1" applyBorder="1" applyAlignment="1">
      <alignment horizontal="right" vertical="center" wrapText="1"/>
    </xf>
    <xf numFmtId="43" fontId="16" fillId="3" borderId="1" xfId="1" applyFont="1" applyFill="1" applyBorder="1" applyAlignment="1">
      <alignment horizontal="right" vertical="center" wrapText="1"/>
    </xf>
    <xf numFmtId="0" fontId="0" fillId="0" borderId="0" xfId="0" applyAlignment="1">
      <alignment horizontal="left" vertical="top"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 fillId="5" borderId="2" xfId="0" applyFont="1" applyFill="1" applyBorder="1" applyAlignment="1">
      <alignment wrapText="1"/>
    </xf>
    <xf numFmtId="0" fontId="1" fillId="5" borderId="3" xfId="0" applyFont="1" applyFill="1" applyBorder="1" applyAlignment="1">
      <alignment wrapText="1"/>
    </xf>
    <xf numFmtId="0" fontId="1" fillId="5" borderId="4" xfId="0" applyFont="1" applyFill="1" applyBorder="1" applyAlignment="1">
      <alignment wrapText="1"/>
    </xf>
    <xf numFmtId="0" fontId="3" fillId="5" borderId="2" xfId="0" applyFont="1" applyFill="1" applyBorder="1" applyAlignment="1">
      <alignment wrapText="1"/>
    </xf>
    <xf numFmtId="0" fontId="3" fillId="5" borderId="3" xfId="0" applyFont="1" applyFill="1" applyBorder="1" applyAlignment="1">
      <alignment wrapText="1"/>
    </xf>
    <xf numFmtId="0" fontId="3" fillId="5" borderId="4" xfId="0" applyFont="1" applyFill="1" applyBorder="1" applyAlignment="1">
      <alignment wrapText="1"/>
    </xf>
    <xf numFmtId="0" fontId="4" fillId="0" borderId="7" xfId="0" applyFont="1" applyBorder="1" applyAlignment="1">
      <alignment horizontal="center" vertical="center" wrapText="1"/>
    </xf>
  </cellXfs>
  <cellStyles count="3">
    <cellStyle name="Comma"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heetViews>
  <sheetFormatPr baseColWidth="10" defaultColWidth="8.83203125" defaultRowHeight="15" x14ac:dyDescent="0.2"/>
  <cols>
    <col min="1" max="3" width="47.83203125" customWidth="1"/>
    <col min="4" max="4" width="41.6640625" customWidth="1"/>
  </cols>
  <sheetData>
    <row r="1" spans="1:4" ht="16" thickBot="1" x14ac:dyDescent="0.25">
      <c r="A1" s="1" t="s">
        <v>0</v>
      </c>
      <c r="B1" s="1"/>
      <c r="C1" s="1"/>
      <c r="D1" s="1"/>
    </row>
    <row r="2" spans="1:4" ht="16" thickBot="1" x14ac:dyDescent="0.25">
      <c r="A2" s="1" t="s">
        <v>1</v>
      </c>
      <c r="B2" s="1"/>
      <c r="C2" s="1"/>
      <c r="D2" s="1"/>
    </row>
    <row r="3" spans="1:4" ht="16" thickBot="1" x14ac:dyDescent="0.25">
      <c r="A3" s="1"/>
      <c r="B3" s="1"/>
      <c r="C3" s="77"/>
      <c r="D3" s="1"/>
    </row>
    <row r="4" spans="1:4" ht="16" thickBot="1" x14ac:dyDescent="0.25">
      <c r="A4" s="2"/>
      <c r="B4" s="2"/>
      <c r="C4" s="2"/>
      <c r="D4" s="1"/>
    </row>
    <row r="5" spans="1:4" ht="16" thickBot="1" x14ac:dyDescent="0.25">
      <c r="A5" s="1" t="s">
        <v>2</v>
      </c>
      <c r="B5" s="1"/>
      <c r="C5" s="1"/>
      <c r="D5" s="1"/>
    </row>
    <row r="6" spans="1:4" ht="16" thickBot="1" x14ac:dyDescent="0.25">
      <c r="A6" s="1"/>
      <c r="B6" s="1"/>
      <c r="C6" s="1"/>
      <c r="D6" s="1"/>
    </row>
    <row r="7" spans="1:4" ht="28" thickBot="1" x14ac:dyDescent="0.25">
      <c r="A7" s="1" t="s">
        <v>4</v>
      </c>
      <c r="B7" s="15" t="s">
        <v>56</v>
      </c>
      <c r="C7" s="1"/>
      <c r="D7" s="1"/>
    </row>
    <row r="8" spans="1:4" ht="16" thickBot="1" x14ac:dyDescent="0.25">
      <c r="A8" s="1" t="s">
        <v>5</v>
      </c>
      <c r="B8" s="16" t="s">
        <v>73</v>
      </c>
      <c r="C8" s="1"/>
      <c r="D8" s="1"/>
    </row>
    <row r="9" spans="1:4" ht="16" thickBot="1" x14ac:dyDescent="0.25">
      <c r="A9" s="1"/>
      <c r="B9" s="17"/>
      <c r="C9" s="1"/>
      <c r="D9" s="1"/>
    </row>
    <row r="10" spans="1:4" ht="16" thickBot="1" x14ac:dyDescent="0.25">
      <c r="A10" s="2"/>
      <c r="B10" s="18"/>
      <c r="C10" s="2"/>
      <c r="D10" s="1"/>
    </row>
    <row r="11" spans="1:4" ht="16" thickBot="1" x14ac:dyDescent="0.25">
      <c r="A11" s="1"/>
      <c r="B11" s="17"/>
      <c r="C11" s="1"/>
      <c r="D11" s="1"/>
    </row>
    <row r="12" spans="1:4" ht="16" thickBot="1" x14ac:dyDescent="0.25">
      <c r="A12" s="4" t="s">
        <v>6</v>
      </c>
      <c r="B12" s="19" t="s">
        <v>7</v>
      </c>
      <c r="C12" s="1"/>
      <c r="D12" s="1"/>
    </row>
    <row r="13" spans="1:4" ht="16" thickBot="1" x14ac:dyDescent="0.25">
      <c r="A13" s="1"/>
      <c r="B13" s="17"/>
      <c r="C13" s="1"/>
      <c r="D13" s="1"/>
    </row>
    <row r="14" spans="1:4" ht="28" thickBot="1" x14ac:dyDescent="0.25">
      <c r="A14" s="1" t="s">
        <v>72</v>
      </c>
      <c r="B14" s="80"/>
      <c r="C14" s="1"/>
      <c r="D14" s="1"/>
    </row>
    <row r="15" spans="1:4" ht="54.75" customHeight="1" thickBot="1" x14ac:dyDescent="0.25">
      <c r="A15" s="1" t="s">
        <v>57</v>
      </c>
      <c r="B15" s="80" t="s">
        <v>74</v>
      </c>
      <c r="C15" s="1"/>
      <c r="D15" s="1"/>
    </row>
    <row r="16" spans="1:4" ht="28" thickBot="1" x14ac:dyDescent="0.25">
      <c r="A16" s="1" t="s">
        <v>58</v>
      </c>
      <c r="B16" s="80" t="s">
        <v>74</v>
      </c>
      <c r="C16" s="1"/>
      <c r="D16" s="1"/>
    </row>
    <row r="17" spans="1:4" ht="16" thickBot="1" x14ac:dyDescent="0.25">
      <c r="A17" s="1" t="s">
        <v>8</v>
      </c>
      <c r="B17" s="5"/>
      <c r="C17" s="1"/>
      <c r="D17" s="1"/>
    </row>
    <row r="18" spans="1:4" ht="16" thickBot="1" x14ac:dyDescent="0.25">
      <c r="A18" s="1"/>
      <c r="B18" s="1"/>
      <c r="C18" s="1"/>
      <c r="D18" s="1"/>
    </row>
    <row r="19" spans="1:4" ht="16" thickBot="1" x14ac:dyDescent="0.25">
      <c r="A19" s="2"/>
      <c r="B19" s="2"/>
      <c r="C19" s="2"/>
      <c r="D19" s="2"/>
    </row>
    <row r="20" spans="1:4" ht="16" thickBot="1" x14ac:dyDescent="0.25">
      <c r="A20" s="1"/>
      <c r="B20" s="1"/>
      <c r="C20" s="1"/>
      <c r="D20" s="1"/>
    </row>
    <row r="21" spans="1:4" ht="16" thickBot="1" x14ac:dyDescent="0.25">
      <c r="A21" s="1" t="s">
        <v>9</v>
      </c>
      <c r="B21" s="3" t="s">
        <v>10</v>
      </c>
      <c r="C21" s="3" t="s">
        <v>11</v>
      </c>
      <c r="D21" s="3" t="s">
        <v>3</v>
      </c>
    </row>
    <row r="22" spans="1:4" ht="41" thickBot="1" x14ac:dyDescent="0.25">
      <c r="A22" s="1" t="s">
        <v>59</v>
      </c>
      <c r="B22" s="20"/>
      <c r="C22" s="1"/>
      <c r="D22" s="1"/>
    </row>
    <row r="23" spans="1:4" ht="41" thickBot="1" x14ac:dyDescent="0.25">
      <c r="A23" s="1" t="s">
        <v>13</v>
      </c>
      <c r="B23" s="78"/>
      <c r="C23" s="1"/>
      <c r="D23" s="1" t="s">
        <v>14</v>
      </c>
    </row>
    <row r="24" spans="1:4" ht="41" thickBot="1" x14ac:dyDescent="0.25">
      <c r="A24" s="1" t="s">
        <v>15</v>
      </c>
      <c r="B24" s="79"/>
      <c r="C24" s="6"/>
      <c r="D24" s="1" t="s">
        <v>16</v>
      </c>
    </row>
    <row r="25" spans="1:4" ht="28" thickBot="1" x14ac:dyDescent="0.25">
      <c r="A25" s="1" t="s">
        <v>17</v>
      </c>
      <c r="B25" s="1" t="s">
        <v>60</v>
      </c>
      <c r="C25" s="6"/>
      <c r="D25" s="1" t="s">
        <v>14</v>
      </c>
    </row>
    <row r="26" spans="1:4" ht="67" thickBot="1" x14ac:dyDescent="0.25">
      <c r="A26" s="1" t="s">
        <v>18</v>
      </c>
      <c r="B26" s="1" t="s">
        <v>12</v>
      </c>
      <c r="C26" s="6"/>
      <c r="D26" s="1" t="s">
        <v>19</v>
      </c>
    </row>
    <row r="27" spans="1:4" ht="28" thickBot="1" x14ac:dyDescent="0.25">
      <c r="A27" s="1" t="s">
        <v>20</v>
      </c>
      <c r="B27" s="7"/>
      <c r="C27" s="6"/>
      <c r="D27" s="1"/>
    </row>
    <row r="28" spans="1:4" ht="16" thickBot="1" x14ac:dyDescent="0.25">
      <c r="A28" s="1"/>
      <c r="B28" s="1"/>
      <c r="C28" s="1"/>
      <c r="D28" s="1"/>
    </row>
    <row r="29" spans="1:4" ht="16" thickBot="1" x14ac:dyDescent="0.25">
      <c r="A29" s="2"/>
      <c r="B29" s="2"/>
      <c r="C29" s="2"/>
      <c r="D29" s="2"/>
    </row>
    <row r="30" spans="1:4" ht="16" thickBot="1" x14ac:dyDescent="0.25">
      <c r="A30" s="1"/>
      <c r="B30" s="1"/>
      <c r="C30" s="1"/>
      <c r="D30" s="1"/>
    </row>
    <row r="31" spans="1:4" ht="16" thickBot="1" x14ac:dyDescent="0.25">
      <c r="A31" s="4" t="s">
        <v>21</v>
      </c>
      <c r="B31" s="1"/>
      <c r="C31" s="1"/>
      <c r="D31" s="1"/>
    </row>
    <row r="32" spans="1:4" ht="16" thickBot="1" x14ac:dyDescent="0.25">
      <c r="A32" s="1"/>
      <c r="B32" s="1"/>
      <c r="C32" s="1"/>
      <c r="D32" s="1"/>
    </row>
    <row r="33" spans="1:4" ht="28" thickBot="1" x14ac:dyDescent="0.25">
      <c r="A33" s="21" t="s">
        <v>61</v>
      </c>
      <c r="B33" s="5"/>
      <c r="C33" s="1"/>
      <c r="D33" s="1"/>
    </row>
    <row r="34" spans="1:4" ht="16" thickBot="1" x14ac:dyDescent="0.25">
      <c r="A34" s="1" t="s">
        <v>22</v>
      </c>
      <c r="B34" s="1"/>
      <c r="C34" s="1"/>
      <c r="D34" s="1"/>
    </row>
    <row r="35" spans="1:4" ht="16" thickBot="1" x14ac:dyDescent="0.25">
      <c r="A35" s="1" t="s">
        <v>23</v>
      </c>
      <c r="B35" s="5"/>
      <c r="C35" s="1"/>
      <c r="D35" s="1"/>
    </row>
    <row r="37" spans="1:4" ht="70" customHeight="1" x14ac:dyDescent="0.2">
      <c r="A37" s="81" t="s">
        <v>75</v>
      </c>
      <c r="B37" s="81"/>
    </row>
  </sheetData>
  <mergeCells count="1">
    <mergeCell ref="A37:B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3" sqref="C3"/>
    </sheetView>
  </sheetViews>
  <sheetFormatPr baseColWidth="10" defaultColWidth="8.83203125" defaultRowHeight="15" x14ac:dyDescent="0.2"/>
  <cols>
    <col min="1" max="1" width="37.1640625" customWidth="1"/>
    <col min="2" max="2" width="44.5" customWidth="1"/>
    <col min="3" max="3" width="58.1640625" customWidth="1"/>
  </cols>
  <sheetData>
    <row r="1" spans="1:3" ht="16" thickBot="1" x14ac:dyDescent="0.25">
      <c r="A1" s="74" t="s">
        <v>24</v>
      </c>
      <c r="B1" s="59"/>
    </row>
    <row r="2" spans="1:3" ht="16" thickBot="1" x14ac:dyDescent="0.25">
      <c r="A2" s="59"/>
      <c r="B2" s="59"/>
    </row>
    <row r="3" spans="1:3" ht="16" thickBot="1" x14ac:dyDescent="0.25">
      <c r="A3" s="59" t="s">
        <v>51</v>
      </c>
      <c r="B3" s="75"/>
      <c r="C3" s="12"/>
    </row>
    <row r="4" spans="1:3" x14ac:dyDescent="0.2">
      <c r="B4"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9"/>
  <sheetViews>
    <sheetView tabSelected="1" topLeftCell="A7" workbookViewId="0">
      <pane xSplit="1" ySplit="2" topLeftCell="B9" activePane="bottomRight" state="frozen"/>
      <selection activeCell="A7" sqref="A7"/>
      <selection pane="topRight" activeCell="B7" sqref="B7"/>
      <selection pane="bottomLeft" activeCell="A13" sqref="A13"/>
      <selection pane="bottomRight" activeCell="A10" sqref="A10"/>
    </sheetView>
  </sheetViews>
  <sheetFormatPr baseColWidth="10" defaultColWidth="8.83203125" defaultRowHeight="15" x14ac:dyDescent="0.2"/>
  <cols>
    <col min="1" max="1" width="29.5" customWidth="1"/>
    <col min="2" max="7" width="13.5" customWidth="1"/>
    <col min="8" max="13" width="10.5" bestFit="1" customWidth="1"/>
    <col min="14" max="14" width="51.1640625" customWidth="1"/>
  </cols>
  <sheetData>
    <row r="1" spans="1:14" ht="16" thickBot="1" x14ac:dyDescent="0.25">
      <c r="A1" s="8"/>
      <c r="B1" s="8"/>
      <c r="C1" s="8"/>
      <c r="D1" s="8"/>
      <c r="E1" s="1"/>
      <c r="F1" s="8"/>
      <c r="G1" s="8"/>
      <c r="H1" s="8"/>
      <c r="I1" s="8"/>
    </row>
    <row r="2" spans="1:14" ht="16" thickBot="1" x14ac:dyDescent="0.25">
      <c r="A2" s="9" t="s">
        <v>25</v>
      </c>
      <c r="B2" s="8"/>
      <c r="C2" s="8"/>
      <c r="D2" s="8"/>
      <c r="E2" s="1"/>
      <c r="F2" s="8"/>
      <c r="G2" s="8"/>
      <c r="H2" s="8"/>
      <c r="I2" s="8"/>
      <c r="J2" s="8"/>
    </row>
    <row r="3" spans="1:14" ht="16" thickBot="1" x14ac:dyDescent="0.25">
      <c r="A3" s="8"/>
      <c r="B3" s="8"/>
      <c r="C3" s="8"/>
      <c r="D3" s="8"/>
      <c r="E3" s="1"/>
      <c r="F3" s="8"/>
      <c r="G3" s="8"/>
      <c r="H3" s="8"/>
      <c r="I3" s="8"/>
      <c r="J3" s="8"/>
    </row>
    <row r="4" spans="1:14" ht="25.5" customHeight="1" thickBot="1" x14ac:dyDescent="0.25">
      <c r="A4" s="84" t="s">
        <v>26</v>
      </c>
      <c r="B4" s="85"/>
      <c r="C4" s="85"/>
      <c r="D4" s="85"/>
      <c r="E4" s="85"/>
      <c r="F4" s="85"/>
      <c r="G4" s="85"/>
      <c r="H4" s="85"/>
      <c r="I4" s="86"/>
      <c r="J4" s="8"/>
    </row>
    <row r="5" spans="1:14" ht="38.25" customHeight="1" thickBot="1" x14ac:dyDescent="0.25">
      <c r="A5" s="87" t="s">
        <v>27</v>
      </c>
      <c r="B5" s="88"/>
      <c r="C5" s="88"/>
      <c r="D5" s="88"/>
      <c r="E5" s="88"/>
      <c r="F5" s="88"/>
      <c r="G5" s="88"/>
      <c r="H5" s="88"/>
      <c r="I5" s="89"/>
      <c r="J5" s="8"/>
    </row>
    <row r="6" spans="1:14" ht="25.5" customHeight="1" thickBot="1" x14ac:dyDescent="0.25">
      <c r="A6" s="87" t="s">
        <v>28</v>
      </c>
      <c r="B6" s="88"/>
      <c r="C6" s="88"/>
      <c r="D6" s="88"/>
      <c r="E6" s="88"/>
      <c r="F6" s="88"/>
      <c r="G6" s="88"/>
      <c r="H6" s="88"/>
      <c r="I6" s="89"/>
      <c r="J6" s="8"/>
    </row>
    <row r="7" spans="1:14" ht="16" thickBot="1" x14ac:dyDescent="0.25">
      <c r="A7" s="10"/>
      <c r="H7" s="12"/>
    </row>
    <row r="8" spans="1:14" ht="40" thickBot="1" x14ac:dyDescent="0.25">
      <c r="A8" s="24" t="s">
        <v>35</v>
      </c>
      <c r="B8" s="25" t="s">
        <v>36</v>
      </c>
      <c r="C8" s="26" t="s">
        <v>37</v>
      </c>
      <c r="D8" s="26" t="s">
        <v>43</v>
      </c>
      <c r="E8" s="26" t="s">
        <v>44</v>
      </c>
      <c r="F8" s="26" t="s">
        <v>45</v>
      </c>
      <c r="G8" s="27" t="s">
        <v>46</v>
      </c>
      <c r="H8" s="90" t="s">
        <v>38</v>
      </c>
      <c r="I8" s="82"/>
      <c r="J8" s="82" t="s">
        <v>52</v>
      </c>
      <c r="K8" s="82"/>
      <c r="L8" s="82" t="s">
        <v>53</v>
      </c>
      <c r="M8" s="83"/>
      <c r="N8" s="24" t="s">
        <v>39</v>
      </c>
    </row>
    <row r="9" spans="1:14" ht="16" thickBot="1" x14ac:dyDescent="0.25">
      <c r="A9" s="38"/>
      <c r="B9" s="39"/>
      <c r="C9" s="40"/>
      <c r="D9" s="40"/>
      <c r="E9" s="40"/>
      <c r="F9" s="40"/>
      <c r="G9" s="41"/>
      <c r="H9" s="42" t="s">
        <v>54</v>
      </c>
      <c r="I9" s="43" t="s">
        <v>55</v>
      </c>
      <c r="J9" s="43" t="s">
        <v>54</v>
      </c>
      <c r="K9" s="43" t="s">
        <v>55</v>
      </c>
      <c r="L9" s="43" t="s">
        <v>54</v>
      </c>
      <c r="M9" s="44" t="s">
        <v>55</v>
      </c>
      <c r="N9" s="38"/>
    </row>
    <row r="10" spans="1:14" x14ac:dyDescent="0.2">
      <c r="A10" s="22"/>
      <c r="B10" s="28"/>
      <c r="C10" s="29"/>
      <c r="D10" s="29"/>
      <c r="E10" s="29"/>
      <c r="F10" s="29"/>
      <c r="G10" s="30"/>
      <c r="H10" s="35"/>
      <c r="I10" s="36"/>
      <c r="J10" s="36"/>
      <c r="K10" s="36"/>
      <c r="L10" s="36"/>
      <c r="M10" s="37"/>
      <c r="N10" s="22"/>
    </row>
    <row r="11" spans="1:14" x14ac:dyDescent="0.2">
      <c r="A11" s="76" t="s">
        <v>67</v>
      </c>
      <c r="F11" s="29"/>
      <c r="G11" s="30"/>
      <c r="H11" s="28"/>
      <c r="I11" s="29"/>
      <c r="J11" s="29"/>
      <c r="K11" s="29"/>
      <c r="L11" s="29"/>
      <c r="M11" s="30"/>
      <c r="N11" s="22"/>
    </row>
    <row r="12" spans="1:14" ht="16" thickBot="1" x14ac:dyDescent="0.25">
      <c r="A12" s="23"/>
      <c r="B12" s="28"/>
      <c r="C12" s="29"/>
      <c r="D12" s="29"/>
      <c r="E12" s="29"/>
      <c r="F12" s="29"/>
      <c r="G12" s="30"/>
      <c r="H12" s="28"/>
      <c r="I12" s="29"/>
      <c r="J12" s="29"/>
      <c r="K12" s="29"/>
      <c r="L12" s="29"/>
      <c r="M12" s="30"/>
      <c r="N12" s="22"/>
    </row>
    <row r="13" spans="1:14" ht="16" thickBot="1" x14ac:dyDescent="0.25">
      <c r="A13" s="45" t="s">
        <v>32</v>
      </c>
      <c r="B13" s="46"/>
      <c r="C13" s="47"/>
      <c r="D13" s="48">
        <v>468184</v>
      </c>
      <c r="E13" s="48">
        <f t="shared" ref="E13:G18" si="0">D13*115.59%</f>
        <v>541173.88559999992</v>
      </c>
      <c r="F13" s="48">
        <v>500851</v>
      </c>
      <c r="G13" s="49">
        <f t="shared" si="0"/>
        <v>578933.67089999991</v>
      </c>
      <c r="H13" s="50"/>
      <c r="I13" s="51"/>
      <c r="J13" s="51">
        <v>2010669</v>
      </c>
      <c r="K13" s="51">
        <v>554533</v>
      </c>
      <c r="L13" s="51">
        <v>3003347</v>
      </c>
      <c r="M13" s="52">
        <v>568396</v>
      </c>
      <c r="N13" s="55"/>
    </row>
    <row r="14" spans="1:14" ht="16" thickBot="1" x14ac:dyDescent="0.25">
      <c r="A14" s="45" t="s">
        <v>33</v>
      </c>
      <c r="B14" s="53">
        <v>359621</v>
      </c>
      <c r="C14" s="48">
        <f>B14*115.59%</f>
        <v>415685.91389999999</v>
      </c>
      <c r="D14" s="48">
        <v>324874</v>
      </c>
      <c r="E14" s="48">
        <f t="shared" si="0"/>
        <v>375521.8566</v>
      </c>
      <c r="F14" s="48">
        <v>377826</v>
      </c>
      <c r="G14" s="49">
        <f t="shared" si="0"/>
        <v>436729.07339999999</v>
      </c>
      <c r="H14" s="50">
        <v>1170281</v>
      </c>
      <c r="I14" s="51">
        <v>839921</v>
      </c>
      <c r="J14" s="51">
        <v>985817</v>
      </c>
      <c r="K14" s="51">
        <v>860920</v>
      </c>
      <c r="L14" s="51">
        <v>1229526</v>
      </c>
      <c r="M14" s="52">
        <v>882443</v>
      </c>
      <c r="N14" s="55"/>
    </row>
    <row r="15" spans="1:14" ht="30" customHeight="1" thickBot="1" x14ac:dyDescent="0.25">
      <c r="A15" s="45" t="s">
        <v>33</v>
      </c>
      <c r="B15" s="53"/>
      <c r="C15" s="48"/>
      <c r="D15" s="48"/>
      <c r="E15" s="48"/>
      <c r="F15" s="48"/>
      <c r="G15" s="49"/>
      <c r="H15" s="50">
        <v>4653020</v>
      </c>
      <c r="I15" s="51">
        <v>2736518</v>
      </c>
      <c r="J15" s="51">
        <v>4769345.5</v>
      </c>
      <c r="K15" s="51">
        <v>2804930.9499999997</v>
      </c>
      <c r="L15" s="51">
        <v>4888579.1374999993</v>
      </c>
      <c r="M15" s="52">
        <v>2875054.2237499994</v>
      </c>
      <c r="N15" s="55"/>
    </row>
    <row r="16" spans="1:14" ht="16" thickBot="1" x14ac:dyDescent="0.25">
      <c r="A16" s="45" t="s">
        <v>34</v>
      </c>
      <c r="B16" s="53">
        <v>165975</v>
      </c>
      <c r="C16" s="48">
        <f>B16*115.59%</f>
        <v>191850.5025</v>
      </c>
      <c r="D16" s="48">
        <v>247920</v>
      </c>
      <c r="E16" s="48">
        <f t="shared" si="0"/>
        <v>286570.728</v>
      </c>
      <c r="F16" s="48">
        <v>171475</v>
      </c>
      <c r="G16" s="49">
        <f t="shared" si="0"/>
        <v>198207.95249999998</v>
      </c>
      <c r="H16" s="50">
        <v>14663</v>
      </c>
      <c r="I16" s="51">
        <v>117107</v>
      </c>
      <c r="J16" s="51">
        <v>302583</v>
      </c>
      <c r="K16" s="51">
        <v>57301</v>
      </c>
      <c r="L16" s="51">
        <v>15270</v>
      </c>
      <c r="M16" s="52">
        <v>122109</v>
      </c>
      <c r="N16" s="55"/>
    </row>
    <row r="17" spans="1:14" ht="16" thickBot="1" x14ac:dyDescent="0.25">
      <c r="A17" s="45" t="s">
        <v>29</v>
      </c>
      <c r="B17" s="46"/>
      <c r="C17" s="47"/>
      <c r="D17" s="48">
        <v>176972</v>
      </c>
      <c r="E17" s="48">
        <f t="shared" si="0"/>
        <v>204561.93479999999</v>
      </c>
      <c r="F17" s="48">
        <v>153281</v>
      </c>
      <c r="G17" s="49">
        <f t="shared" si="0"/>
        <v>177177.5079</v>
      </c>
      <c r="H17" s="50"/>
      <c r="I17" s="51"/>
      <c r="J17" s="51">
        <v>304040</v>
      </c>
      <c r="K17" s="51">
        <v>49573</v>
      </c>
      <c r="L17" s="51">
        <v>190747</v>
      </c>
      <c r="M17" s="52">
        <v>51060</v>
      </c>
      <c r="N17" s="55"/>
    </row>
    <row r="18" spans="1:14" ht="16" thickBot="1" x14ac:dyDescent="0.25">
      <c r="A18" s="45" t="s">
        <v>30</v>
      </c>
      <c r="B18" s="46"/>
      <c r="C18" s="47"/>
      <c r="D18" s="48">
        <v>399356</v>
      </c>
      <c r="E18" s="48">
        <f t="shared" si="0"/>
        <v>461615.6004</v>
      </c>
      <c r="F18" s="48">
        <v>437351</v>
      </c>
      <c r="G18" s="49">
        <f t="shared" si="0"/>
        <v>505534.02089999994</v>
      </c>
      <c r="H18" s="50"/>
      <c r="I18" s="51"/>
      <c r="J18" s="51">
        <v>427085</v>
      </c>
      <c r="K18" s="51">
        <v>427085</v>
      </c>
      <c r="L18" s="51">
        <v>366530</v>
      </c>
      <c r="M18" s="52">
        <v>366530</v>
      </c>
      <c r="N18" s="55"/>
    </row>
    <row r="19" spans="1:14" ht="31" thickBot="1" x14ac:dyDescent="0.25">
      <c r="A19" s="54" t="s">
        <v>31</v>
      </c>
      <c r="B19" s="53">
        <v>585273</v>
      </c>
      <c r="C19" s="48">
        <f>B19*115.59%</f>
        <v>676517.06069999991</v>
      </c>
      <c r="D19" s="48">
        <v>591710</v>
      </c>
      <c r="E19" s="48">
        <f>D19*115.59%</f>
        <v>683957.58899999992</v>
      </c>
      <c r="F19" s="48">
        <v>718777</v>
      </c>
      <c r="G19" s="49">
        <f t="shared" ref="G19" si="1">F19*115.59%</f>
        <v>830834.33429999999</v>
      </c>
      <c r="H19" s="50">
        <v>663972</v>
      </c>
      <c r="I19" s="51">
        <v>596758</v>
      </c>
      <c r="J19" s="51">
        <v>299370</v>
      </c>
      <c r="K19" s="51">
        <v>612273</v>
      </c>
      <c r="L19" s="51">
        <v>307154</v>
      </c>
      <c r="M19" s="52">
        <v>628193</v>
      </c>
      <c r="N19" s="67" t="s">
        <v>71</v>
      </c>
    </row>
    <row r="20" spans="1:14" ht="16" thickBot="1" x14ac:dyDescent="0.25">
      <c r="A20" s="55"/>
      <c r="B20" s="46"/>
      <c r="C20" s="47"/>
      <c r="D20" s="56"/>
      <c r="E20" s="56"/>
      <c r="F20" s="56"/>
      <c r="G20" s="57"/>
      <c r="H20" s="58"/>
      <c r="I20" s="59"/>
      <c r="J20" s="59"/>
      <c r="K20" s="59"/>
      <c r="L20" s="59"/>
      <c r="M20" s="57"/>
      <c r="N20" s="55"/>
    </row>
    <row r="21" spans="1:14" ht="16" thickBot="1" x14ac:dyDescent="0.25">
      <c r="A21" s="60" t="s">
        <v>40</v>
      </c>
      <c r="B21" s="53">
        <f>SUM(B13:B20)</f>
        <v>1110869</v>
      </c>
      <c r="C21" s="48">
        <f t="shared" ref="C21:G21" si="2">SUM(C13:C20)</f>
        <v>1284053.4770999998</v>
      </c>
      <c r="D21" s="48">
        <f t="shared" si="2"/>
        <v>2209016</v>
      </c>
      <c r="E21" s="48">
        <f t="shared" si="2"/>
        <v>2553401.5943999998</v>
      </c>
      <c r="F21" s="48">
        <f>SUM(F13:F20)</f>
        <v>2359561</v>
      </c>
      <c r="G21" s="49">
        <f t="shared" si="2"/>
        <v>2727416.5598999998</v>
      </c>
      <c r="H21" s="58"/>
      <c r="I21" s="59"/>
      <c r="J21" s="59"/>
      <c r="K21" s="59"/>
      <c r="L21" s="59"/>
      <c r="M21" s="57"/>
      <c r="N21" s="55"/>
    </row>
    <row r="22" spans="1:14" x14ac:dyDescent="0.2">
      <c r="A22" s="22"/>
      <c r="B22" s="31"/>
      <c r="C22" s="32"/>
      <c r="D22" s="33"/>
      <c r="E22" s="33"/>
      <c r="F22" s="33"/>
      <c r="G22" s="30"/>
      <c r="H22" s="28"/>
      <c r="I22" s="29"/>
      <c r="J22" s="29"/>
      <c r="K22" s="29"/>
      <c r="L22" s="29"/>
      <c r="M22" s="30"/>
      <c r="N22" s="22"/>
    </row>
    <row r="23" spans="1:14" x14ac:dyDescent="0.2">
      <c r="A23" s="23" t="s">
        <v>68</v>
      </c>
      <c r="B23" s="31"/>
      <c r="C23" s="32"/>
      <c r="D23" s="33"/>
      <c r="E23" s="33"/>
      <c r="F23" s="33"/>
      <c r="G23" s="30"/>
      <c r="H23" s="28"/>
      <c r="I23" s="29"/>
      <c r="J23" s="29"/>
      <c r="K23" s="29"/>
      <c r="L23" s="29"/>
      <c r="M23" s="30"/>
      <c r="N23" s="22"/>
    </row>
    <row r="24" spans="1:14" ht="16" thickBot="1" x14ac:dyDescent="0.25">
      <c r="A24" s="22"/>
      <c r="B24" s="34"/>
      <c r="C24" s="33"/>
      <c r="D24" s="33"/>
      <c r="E24" s="33"/>
      <c r="F24" s="33"/>
      <c r="G24" s="30"/>
      <c r="H24" s="28"/>
      <c r="I24" s="29"/>
      <c r="J24" s="29"/>
      <c r="K24" s="29"/>
      <c r="L24" s="29"/>
      <c r="M24" s="30"/>
      <c r="N24" s="22"/>
    </row>
    <row r="25" spans="1:14" ht="16" thickBot="1" x14ac:dyDescent="0.25">
      <c r="A25" s="54" t="s">
        <v>41</v>
      </c>
      <c r="B25" s="53">
        <v>323966</v>
      </c>
      <c r="C25" s="48">
        <f>B25*115.59%</f>
        <v>374472.29939999996</v>
      </c>
      <c r="D25" s="48">
        <v>278619</v>
      </c>
      <c r="E25" s="48">
        <f t="shared" ref="E25" si="3">D25*115.59%</f>
        <v>322055.70209999999</v>
      </c>
      <c r="F25" s="48">
        <v>298122</v>
      </c>
      <c r="G25" s="49">
        <f t="shared" ref="G25" si="4">F25*115.59%</f>
        <v>344599.21979999996</v>
      </c>
      <c r="H25" s="50">
        <v>1102691</v>
      </c>
      <c r="I25" s="51"/>
      <c r="J25" s="51">
        <v>839583</v>
      </c>
      <c r="K25" s="51"/>
      <c r="L25" s="51">
        <v>1158515</v>
      </c>
      <c r="M25" s="52"/>
      <c r="N25" s="67"/>
    </row>
    <row r="26" spans="1:14" ht="16" thickBot="1" x14ac:dyDescent="0.25">
      <c r="A26" s="55"/>
      <c r="B26" s="58"/>
      <c r="C26" s="59"/>
      <c r="D26" s="59"/>
      <c r="E26" s="59"/>
      <c r="F26" s="59"/>
      <c r="G26" s="57"/>
      <c r="H26" s="58"/>
      <c r="I26" s="59"/>
      <c r="J26" s="59"/>
      <c r="K26" s="59"/>
      <c r="L26" s="59"/>
      <c r="M26" s="57"/>
      <c r="N26" s="55"/>
    </row>
    <row r="27" spans="1:14" ht="16" thickBot="1" x14ac:dyDescent="0.25">
      <c r="A27" s="60" t="s">
        <v>40</v>
      </c>
      <c r="B27" s="61">
        <f t="shared" ref="B27:G27" si="5">SUM(B25:B26)</f>
        <v>323966</v>
      </c>
      <c r="C27" s="62">
        <f t="shared" si="5"/>
        <v>374472.29939999996</v>
      </c>
      <c r="D27" s="62">
        <f t="shared" si="5"/>
        <v>278619</v>
      </c>
      <c r="E27" s="62">
        <f t="shared" si="5"/>
        <v>322055.70209999999</v>
      </c>
      <c r="F27" s="62">
        <f t="shared" si="5"/>
        <v>298122</v>
      </c>
      <c r="G27" s="49">
        <f t="shared" si="5"/>
        <v>344599.21979999996</v>
      </c>
      <c r="H27" s="58"/>
      <c r="I27" s="59"/>
      <c r="J27" s="59"/>
      <c r="K27" s="59"/>
      <c r="L27" s="59"/>
      <c r="M27" s="57"/>
      <c r="N27" s="55"/>
    </row>
    <row r="28" spans="1:14" ht="16" thickBot="1" x14ac:dyDescent="0.25">
      <c r="A28" s="55"/>
      <c r="B28" s="58"/>
      <c r="C28" s="59"/>
      <c r="D28" s="59"/>
      <c r="E28" s="59"/>
      <c r="F28" s="59"/>
      <c r="G28" s="57"/>
      <c r="H28" s="58"/>
      <c r="I28" s="59"/>
      <c r="J28" s="59"/>
      <c r="K28" s="59"/>
      <c r="L28" s="59"/>
      <c r="M28" s="57"/>
      <c r="N28" s="55"/>
    </row>
    <row r="29" spans="1:14" ht="16" thickBot="1" x14ac:dyDescent="0.25">
      <c r="A29" s="63" t="s">
        <v>42</v>
      </c>
      <c r="B29" s="64">
        <f t="shared" ref="B29:G29" si="6">B27+B21</f>
        <v>1434835</v>
      </c>
      <c r="C29" s="65">
        <f t="shared" si="6"/>
        <v>1658525.7764999997</v>
      </c>
      <c r="D29" s="65">
        <f t="shared" si="6"/>
        <v>2487635</v>
      </c>
      <c r="E29" s="65">
        <f t="shared" si="6"/>
        <v>2875457.2964999997</v>
      </c>
      <c r="F29" s="65">
        <f t="shared" si="6"/>
        <v>2657683</v>
      </c>
      <c r="G29" s="66">
        <f t="shared" si="6"/>
        <v>3072015.7796999998</v>
      </c>
      <c r="H29" s="58"/>
      <c r="I29" s="59"/>
      <c r="J29" s="59"/>
      <c r="K29" s="59"/>
      <c r="L29" s="59"/>
      <c r="M29" s="57"/>
      <c r="N29" s="55"/>
    </row>
    <row r="30" spans="1:14" x14ac:dyDescent="0.2">
      <c r="A30" s="22"/>
      <c r="B30" s="28"/>
      <c r="C30" s="29"/>
      <c r="D30" s="29"/>
      <c r="E30" s="29"/>
      <c r="F30" s="29"/>
      <c r="G30" s="30"/>
      <c r="H30" s="28"/>
      <c r="I30" s="29"/>
      <c r="J30" s="29"/>
      <c r="K30" s="29"/>
      <c r="L30" s="29"/>
      <c r="M30" s="30"/>
      <c r="N30" s="22"/>
    </row>
    <row r="31" spans="1:14" x14ac:dyDescent="0.2">
      <c r="A31" s="23" t="s">
        <v>70</v>
      </c>
      <c r="B31" s="28"/>
      <c r="C31" s="29"/>
      <c r="D31" s="29"/>
      <c r="E31" s="29"/>
      <c r="F31" s="29"/>
      <c r="G31" s="30"/>
      <c r="H31" s="28"/>
      <c r="I31" s="29"/>
      <c r="J31" s="29"/>
      <c r="K31" s="29"/>
      <c r="L31" s="29"/>
      <c r="M31" s="30"/>
      <c r="N31" s="22"/>
    </row>
    <row r="32" spans="1:14" ht="16" thickBot="1" x14ac:dyDescent="0.25">
      <c r="A32" s="22"/>
      <c r="B32" s="28"/>
      <c r="C32" s="29"/>
      <c r="D32" s="29"/>
      <c r="E32" s="29"/>
      <c r="F32" s="29"/>
      <c r="G32" s="30"/>
      <c r="H32" s="28"/>
      <c r="I32" s="29"/>
      <c r="J32" s="29"/>
      <c r="K32" s="29"/>
      <c r="L32" s="29"/>
      <c r="M32" s="30"/>
      <c r="N32" s="22"/>
    </row>
    <row r="33" spans="1:14" ht="16" thickBot="1" x14ac:dyDescent="0.25">
      <c r="A33" s="45" t="s">
        <v>30</v>
      </c>
      <c r="B33" s="61">
        <v>186817</v>
      </c>
      <c r="C33" s="62">
        <f>B33*115.59%</f>
        <v>215941.77029999997</v>
      </c>
      <c r="D33" s="62">
        <v>189017</v>
      </c>
      <c r="E33" s="62">
        <f t="shared" ref="E33:E34" si="7">D33*115.59%</f>
        <v>218484.75029999999</v>
      </c>
      <c r="F33" s="62">
        <v>191613</v>
      </c>
      <c r="G33" s="49">
        <f t="shared" ref="G33:G34" si="8">F33*115.59%</f>
        <v>221485.46669999999</v>
      </c>
      <c r="H33" s="50"/>
      <c r="I33" s="51">
        <v>265656</v>
      </c>
      <c r="J33" s="51"/>
      <c r="K33" s="51">
        <v>270382</v>
      </c>
      <c r="L33" s="51"/>
      <c r="M33" s="52">
        <v>276330</v>
      </c>
      <c r="N33" s="55"/>
    </row>
    <row r="34" spans="1:14" ht="31" thickBot="1" x14ac:dyDescent="0.25">
      <c r="A34" s="54" t="s">
        <v>31</v>
      </c>
      <c r="B34" s="61">
        <v>383797</v>
      </c>
      <c r="C34" s="62">
        <f>B34*115.59%</f>
        <v>443630.95229999995</v>
      </c>
      <c r="D34" s="62">
        <v>388018</v>
      </c>
      <c r="E34" s="62">
        <f t="shared" si="7"/>
        <v>448510.00619999995</v>
      </c>
      <c r="F34" s="62">
        <v>491724</v>
      </c>
      <c r="G34" s="49">
        <f t="shared" si="8"/>
        <v>568383.77159999998</v>
      </c>
      <c r="H34" s="50">
        <v>1035008</v>
      </c>
      <c r="I34" s="51">
        <v>1088713</v>
      </c>
      <c r="J34" s="51">
        <v>231319</v>
      </c>
      <c r="K34" s="51">
        <v>1117020</v>
      </c>
      <c r="L34" s="51">
        <v>237333</v>
      </c>
      <c r="M34" s="52">
        <v>1146062</v>
      </c>
      <c r="N34" s="67" t="s">
        <v>71</v>
      </c>
    </row>
    <row r="35" spans="1:14" ht="16" thickBot="1" x14ac:dyDescent="0.25">
      <c r="A35" s="55"/>
      <c r="B35" s="58"/>
      <c r="C35" s="59"/>
      <c r="D35" s="59"/>
      <c r="E35" s="59"/>
      <c r="F35" s="59"/>
      <c r="G35" s="57"/>
      <c r="H35" s="58"/>
      <c r="I35" s="59"/>
      <c r="J35" s="59"/>
      <c r="K35" s="59"/>
      <c r="L35" s="59"/>
      <c r="M35" s="57"/>
      <c r="N35" s="55"/>
    </row>
    <row r="36" spans="1:14" ht="16" thickBot="1" x14ac:dyDescent="0.25">
      <c r="A36" s="63" t="s">
        <v>47</v>
      </c>
      <c r="B36" s="64">
        <f>SUM(B33:B35)</f>
        <v>570614</v>
      </c>
      <c r="C36" s="65">
        <f t="shared" ref="C36" si="9">SUM(C33:C35)</f>
        <v>659572.72259999998</v>
      </c>
      <c r="D36" s="65">
        <f t="shared" ref="D36" si="10">SUM(D33:D35)</f>
        <v>577035</v>
      </c>
      <c r="E36" s="65">
        <f t="shared" ref="E36" si="11">SUM(E33:E35)</f>
        <v>666994.7564999999</v>
      </c>
      <c r="F36" s="65">
        <f t="shared" ref="F36" si="12">SUM(F33:F35)</f>
        <v>683337</v>
      </c>
      <c r="G36" s="66">
        <f t="shared" ref="G36" si="13">SUM(G33:G35)</f>
        <v>789869.23829999997</v>
      </c>
      <c r="H36" s="58"/>
      <c r="I36" s="59"/>
      <c r="J36" s="59"/>
      <c r="K36" s="59"/>
      <c r="L36" s="59"/>
      <c r="M36" s="57"/>
      <c r="N36" s="55"/>
    </row>
    <row r="37" spans="1:14" x14ac:dyDescent="0.2">
      <c r="A37" s="22"/>
      <c r="B37" s="28"/>
      <c r="C37" s="29"/>
      <c r="D37" s="29"/>
      <c r="E37" s="29"/>
      <c r="F37" s="29"/>
      <c r="G37" s="30"/>
      <c r="H37" s="28"/>
      <c r="I37" s="29"/>
      <c r="J37" s="29"/>
      <c r="K37" s="29"/>
      <c r="L37" s="29"/>
      <c r="M37" s="30"/>
      <c r="N37" s="22"/>
    </row>
    <row r="38" spans="1:14" x14ac:dyDescent="0.2">
      <c r="A38" s="23" t="s">
        <v>69</v>
      </c>
      <c r="B38" s="28"/>
      <c r="C38" s="29"/>
      <c r="D38" s="29"/>
      <c r="E38" s="29"/>
      <c r="F38" s="29"/>
      <c r="G38" s="30"/>
      <c r="H38" s="28"/>
      <c r="I38" s="29"/>
      <c r="J38" s="29"/>
      <c r="K38" s="29"/>
      <c r="L38" s="29"/>
      <c r="M38" s="30"/>
      <c r="N38" s="22"/>
    </row>
    <row r="39" spans="1:14" ht="16" thickBot="1" x14ac:dyDescent="0.25">
      <c r="A39" s="22"/>
      <c r="B39" s="28"/>
      <c r="C39" s="29"/>
      <c r="D39" s="29"/>
      <c r="E39" s="29"/>
      <c r="F39" s="29"/>
      <c r="G39" s="30"/>
      <c r="H39" s="28"/>
      <c r="I39" s="29"/>
      <c r="J39" s="29"/>
      <c r="K39" s="29"/>
      <c r="L39" s="29"/>
      <c r="M39" s="30"/>
      <c r="N39" s="22"/>
    </row>
    <row r="40" spans="1:14" ht="31" thickBot="1" x14ac:dyDescent="0.25">
      <c r="A40" s="68" t="s">
        <v>31</v>
      </c>
      <c r="B40" s="61">
        <v>480802</v>
      </c>
      <c r="C40" s="62">
        <f>B40*115.59%</f>
        <v>555759.0318</v>
      </c>
      <c r="D40" s="62">
        <v>485949</v>
      </c>
      <c r="E40" s="62">
        <f>D40*115.59%</f>
        <v>561708.44909999997</v>
      </c>
      <c r="F40" s="62">
        <v>611853</v>
      </c>
      <c r="G40" s="49">
        <f>F40*115.59%</f>
        <v>707240.88269999996</v>
      </c>
      <c r="H40" s="50">
        <v>883256</v>
      </c>
      <c r="I40" s="51">
        <v>376273</v>
      </c>
      <c r="J40" s="51">
        <v>334230</v>
      </c>
      <c r="K40" s="51">
        <v>386056</v>
      </c>
      <c r="L40" s="51">
        <v>342920</v>
      </c>
      <c r="M40" s="52">
        <v>376273</v>
      </c>
      <c r="N40" s="67" t="s">
        <v>71</v>
      </c>
    </row>
    <row r="41" spans="1:14" ht="16" thickBot="1" x14ac:dyDescent="0.25">
      <c r="A41" s="22"/>
      <c r="B41" s="28"/>
      <c r="C41" s="29"/>
      <c r="D41" s="29"/>
      <c r="E41" s="29"/>
      <c r="F41" s="29"/>
      <c r="G41" s="30"/>
      <c r="H41" s="28"/>
      <c r="I41" s="29"/>
      <c r="J41" s="29"/>
      <c r="K41" s="29"/>
      <c r="L41" s="29"/>
      <c r="M41" s="30"/>
      <c r="N41" s="22"/>
    </row>
    <row r="42" spans="1:14" ht="16" thickBot="1" x14ac:dyDescent="0.25">
      <c r="A42" s="63" t="s">
        <v>48</v>
      </c>
      <c r="B42" s="64">
        <f>SUM(B39:B41)</f>
        <v>480802</v>
      </c>
      <c r="C42" s="65">
        <f t="shared" ref="C42" si="14">SUM(C39:C41)</f>
        <v>555759.0318</v>
      </c>
      <c r="D42" s="65">
        <f t="shared" ref="D42" si="15">SUM(D39:D41)</f>
        <v>485949</v>
      </c>
      <c r="E42" s="65">
        <f t="shared" ref="E42" si="16">SUM(E39:E41)</f>
        <v>561708.44909999997</v>
      </c>
      <c r="F42" s="65">
        <f t="shared" ref="F42" si="17">SUM(F39:F41)</f>
        <v>611853</v>
      </c>
      <c r="G42" s="66">
        <f t="shared" ref="G42" si="18">SUM(G39:G41)</f>
        <v>707240.88269999996</v>
      </c>
      <c r="H42" s="58"/>
      <c r="I42" s="59"/>
      <c r="J42" s="59"/>
      <c r="K42" s="59"/>
      <c r="L42" s="59"/>
      <c r="M42" s="57"/>
      <c r="N42" s="55"/>
    </row>
    <row r="43" spans="1:14" ht="16" thickBot="1" x14ac:dyDescent="0.25">
      <c r="A43" s="22"/>
      <c r="B43" s="28"/>
      <c r="C43" s="29"/>
      <c r="D43" s="29"/>
      <c r="E43" s="29"/>
      <c r="F43" s="29"/>
      <c r="G43" s="30"/>
      <c r="H43" s="28"/>
      <c r="I43" s="29"/>
      <c r="J43" s="29"/>
      <c r="K43" s="29"/>
      <c r="L43" s="29"/>
      <c r="M43" s="30"/>
      <c r="N43" s="22"/>
    </row>
    <row r="44" spans="1:14" ht="16" thickBot="1" x14ac:dyDescent="0.25">
      <c r="A44" s="73" t="s">
        <v>49</v>
      </c>
      <c r="B44" s="70">
        <f>B42+B36+B29</f>
        <v>2486251</v>
      </c>
      <c r="C44" s="71">
        <f t="shared" ref="C44:G44" si="19">C42+C36+C29</f>
        <v>2873857.5308999997</v>
      </c>
      <c r="D44" s="71">
        <f t="shared" si="19"/>
        <v>3550619</v>
      </c>
      <c r="E44" s="71">
        <f t="shared" si="19"/>
        <v>4104160.5020999997</v>
      </c>
      <c r="F44" s="71">
        <f t="shared" si="19"/>
        <v>3952873</v>
      </c>
      <c r="G44" s="72">
        <f t="shared" si="19"/>
        <v>4569125.9006999992</v>
      </c>
      <c r="H44" s="70"/>
      <c r="I44" s="71"/>
      <c r="J44" s="71"/>
      <c r="K44" s="71"/>
      <c r="L44" s="71"/>
      <c r="M44" s="72"/>
      <c r="N44" s="69"/>
    </row>
    <row r="46" spans="1:14" x14ac:dyDescent="0.2">
      <c r="A46" s="11" t="s">
        <v>64</v>
      </c>
      <c r="B46" t="s">
        <v>62</v>
      </c>
      <c r="F46" s="13">
        <f>F44+D44+B44</f>
        <v>9989743</v>
      </c>
      <c r="G46" s="13">
        <f>G44+E44+C44</f>
        <v>11547143.933699999</v>
      </c>
    </row>
    <row r="47" spans="1:14" x14ac:dyDescent="0.2">
      <c r="A47" s="11" t="s">
        <v>65</v>
      </c>
      <c r="B47" t="s">
        <v>63</v>
      </c>
      <c r="F47" s="13">
        <f>B21+D21+F21+B36+D36+F36+B42+D42+F42</f>
        <v>9089036</v>
      </c>
      <c r="G47" s="13">
        <f>C21+E21+G21+C36+E36+G36+C42+E42+G42</f>
        <v>10506016.712400001</v>
      </c>
    </row>
    <row r="48" spans="1:14" x14ac:dyDescent="0.2">
      <c r="A48" s="11" t="s">
        <v>66</v>
      </c>
      <c r="B48" t="s">
        <v>50</v>
      </c>
      <c r="F48" s="13">
        <f>B27+D27+F27</f>
        <v>900707</v>
      </c>
      <c r="G48" s="13">
        <f>C27+E27+G27</f>
        <v>1041127.2213</v>
      </c>
    </row>
    <row r="49" spans="1:7" x14ac:dyDescent="0.2">
      <c r="A49" s="11"/>
      <c r="F49" s="13"/>
      <c r="G49" s="13"/>
    </row>
  </sheetData>
  <mergeCells count="6">
    <mergeCell ref="L8:M8"/>
    <mergeCell ref="A4:I4"/>
    <mergeCell ref="A5:I5"/>
    <mergeCell ref="A6:I6"/>
    <mergeCell ref="H8:I8"/>
    <mergeCell ref="J8:K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Available and expected funding </vt:lpstr>
      <vt:lpstr>Funding commitments</vt:lpstr>
      <vt:lpstr>Spending Opportunities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2018-07-04T09:35:39Z</dcterms:created>
  <dcterms:modified xsi:type="dcterms:W3CDTF">2018-09-28T22:35:49Z</dcterms:modified>
  <cp:category/>
</cp:coreProperties>
</file>